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Default Extension="jpeg" ContentType="image/jpeg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840" windowHeight="1258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125" i="1"/>
  <c r="B125" s="1"/>
  <c r="A124"/>
  <c r="B124" s="1"/>
  <c r="A123"/>
  <c r="B123" s="1"/>
  <c r="A122"/>
  <c r="B122" s="1"/>
  <c r="A121"/>
  <c r="B121" s="1"/>
  <c r="B120"/>
  <c r="A120"/>
  <c r="A119"/>
  <c r="B119" s="1"/>
  <c r="A118"/>
  <c r="B118" s="1"/>
  <c r="A117"/>
  <c r="A116"/>
  <c r="B116" s="1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A130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B129"/>
  <c r="A129"/>
  <c r="B128"/>
  <c r="E90"/>
  <c r="C116" l="1"/>
  <c r="D116" s="1"/>
  <c r="C121"/>
  <c r="D121" s="1"/>
  <c r="C118"/>
  <c r="D118" s="1"/>
  <c r="C123"/>
  <c r="D123" s="1"/>
  <c r="C125"/>
  <c r="D125" s="1"/>
  <c r="B117"/>
  <c r="C117" s="1"/>
  <c r="C120"/>
  <c r="D120" s="1"/>
  <c r="C122"/>
  <c r="D122" s="1"/>
  <c r="C124"/>
  <c r="D124" s="1"/>
  <c r="E128"/>
  <c r="E132" s="1"/>
  <c r="C119"/>
  <c r="D119" s="1"/>
  <c r="E131"/>
  <c r="E130"/>
  <c r="E129"/>
  <c r="D117" l="1"/>
  <c r="E65" l="1"/>
  <c r="B65"/>
  <c r="E105"/>
  <c r="D105"/>
  <c r="C105"/>
  <c r="B105"/>
  <c r="E104"/>
  <c r="D104"/>
  <c r="C104"/>
  <c r="B104"/>
  <c r="E103"/>
  <c r="D103"/>
  <c r="C103"/>
  <c r="B103"/>
  <c r="E102"/>
  <c r="D102"/>
  <c r="C102"/>
  <c r="B102"/>
  <c r="E101"/>
  <c r="D101"/>
  <c r="C101"/>
  <c r="B101"/>
  <c r="E100"/>
  <c r="D100"/>
  <c r="C100"/>
  <c r="B100"/>
  <c r="E99"/>
  <c r="D99"/>
  <c r="C99"/>
  <c r="B99"/>
  <c r="E98"/>
  <c r="D98"/>
  <c r="C98"/>
  <c r="B98"/>
  <c r="E97"/>
  <c r="D97"/>
  <c r="C97"/>
  <c r="B97"/>
  <c r="E96"/>
  <c r="D96"/>
  <c r="C96"/>
  <c r="B96"/>
  <c r="E95"/>
  <c r="D95"/>
  <c r="C95"/>
  <c r="B95"/>
  <c r="E94"/>
  <c r="D94"/>
  <c r="C94"/>
  <c r="B94"/>
  <c r="E93"/>
  <c r="D93"/>
  <c r="C93"/>
  <c r="B93"/>
  <c r="E92"/>
  <c r="D92"/>
  <c r="C92"/>
  <c r="B92"/>
  <c r="E91"/>
  <c r="D91"/>
  <c r="C91"/>
  <c r="B91"/>
  <c r="D90"/>
  <c r="C90"/>
  <c r="B90"/>
  <c r="B66"/>
  <c r="A66"/>
  <c r="C66" s="1"/>
  <c r="D65"/>
  <c r="C65"/>
  <c r="C51"/>
  <c r="C52"/>
  <c r="C53"/>
  <c r="C54"/>
  <c r="C55"/>
  <c r="C56"/>
  <c r="B52"/>
  <c r="B53"/>
  <c r="B54"/>
  <c r="B55"/>
  <c r="B56"/>
  <c r="B51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26"/>
  <c r="C27"/>
  <c r="C28"/>
  <c r="C29"/>
  <c r="C30"/>
  <c r="C25"/>
  <c r="D51" l="1"/>
  <c r="E66"/>
  <c r="A67"/>
  <c r="F65"/>
  <c r="D66"/>
  <c r="F66" s="1"/>
  <c r="D67"/>
  <c r="C67"/>
  <c r="D56"/>
  <c r="D52"/>
  <c r="D53"/>
  <c r="D54"/>
  <c r="D55"/>
  <c r="B42"/>
  <c r="B41"/>
  <c r="E34"/>
  <c r="E38"/>
  <c r="E33"/>
  <c r="E35"/>
  <c r="E36"/>
  <c r="E37"/>
  <c r="C22"/>
  <c r="C21"/>
  <c r="C20"/>
  <c r="C19"/>
  <c r="C18"/>
  <c r="L2"/>
  <c r="M12"/>
  <c r="A68" l="1"/>
  <c r="B67"/>
  <c r="F67" s="1"/>
  <c r="E67"/>
  <c r="D57"/>
  <c r="E57" s="1"/>
  <c r="B43"/>
  <c r="D45" s="1"/>
  <c r="B40"/>
  <c r="B44" s="1"/>
  <c r="K3"/>
  <c r="I2"/>
  <c r="J2" s="1"/>
  <c r="H2"/>
  <c r="G3"/>
  <c r="G4" s="1"/>
  <c r="F3"/>
  <c r="F4" s="1"/>
  <c r="F5" s="1"/>
  <c r="E2"/>
  <c r="E3" s="1"/>
  <c r="E4" s="1"/>
  <c r="E5" s="1"/>
  <c r="E6" s="1"/>
  <c r="E7" s="1"/>
  <c r="E8" s="1"/>
  <c r="E9" s="1"/>
  <c r="E10" s="1"/>
  <c r="E11" s="1"/>
  <c r="E12" s="1"/>
  <c r="E13" s="1"/>
  <c r="E14" s="1"/>
  <c r="E15" s="1"/>
  <c r="D2"/>
  <c r="D3" s="1"/>
  <c r="D4" s="1"/>
  <c r="C1"/>
  <c r="A10" s="1"/>
  <c r="A9"/>
  <c r="A8"/>
  <c r="A7"/>
  <c r="A6"/>
  <c r="A69" l="1"/>
  <c r="B68"/>
  <c r="D68"/>
  <c r="C68"/>
  <c r="G5"/>
  <c r="I4"/>
  <c r="H4"/>
  <c r="I3"/>
  <c r="L3"/>
  <c r="M13"/>
  <c r="H3"/>
  <c r="K4"/>
  <c r="K5" s="1"/>
  <c r="C44"/>
  <c r="D44" s="1"/>
  <c r="F6"/>
  <c r="F7" s="1"/>
  <c r="D5"/>
  <c r="D6" s="1"/>
  <c r="D7" s="1"/>
  <c r="D8" s="1"/>
  <c r="D9" s="1"/>
  <c r="D10" s="1"/>
  <c r="D11" s="1"/>
  <c r="D12" s="1"/>
  <c r="D13" s="1"/>
  <c r="D14" s="1"/>
  <c r="D15" s="1"/>
  <c r="B13"/>
  <c r="D69" l="1"/>
  <c r="C69"/>
  <c r="A70"/>
  <c r="B69"/>
  <c r="E68"/>
  <c r="F68"/>
  <c r="J4"/>
  <c r="G6"/>
  <c r="I5"/>
  <c r="H5"/>
  <c r="M15"/>
  <c r="L5"/>
  <c r="L4"/>
  <c r="M14"/>
  <c r="J3"/>
  <c r="K6"/>
  <c r="F8"/>
  <c r="F9" s="1"/>
  <c r="A71" l="1"/>
  <c r="B70"/>
  <c r="D70"/>
  <c r="C70"/>
  <c r="J5"/>
  <c r="F69"/>
  <c r="E69"/>
  <c r="L6"/>
  <c r="M16"/>
  <c r="G7"/>
  <c r="H6"/>
  <c r="I6"/>
  <c r="K7"/>
  <c r="F11"/>
  <c r="F10"/>
  <c r="D71" l="1"/>
  <c r="B71"/>
  <c r="C71"/>
  <c r="A72"/>
  <c r="F70"/>
  <c r="E70"/>
  <c r="J6"/>
  <c r="L7"/>
  <c r="M17"/>
  <c r="G8"/>
  <c r="H7"/>
  <c r="I7"/>
  <c r="K8"/>
  <c r="F12"/>
  <c r="F13" s="1"/>
  <c r="E71" l="1"/>
  <c r="F71"/>
  <c r="A73"/>
  <c r="B72"/>
  <c r="D72"/>
  <c r="C72"/>
  <c r="J7"/>
  <c r="L8"/>
  <c r="M18"/>
  <c r="G9"/>
  <c r="I8"/>
  <c r="H8"/>
  <c r="K9"/>
  <c r="F14"/>
  <c r="F15" s="1"/>
  <c r="B73" l="1"/>
  <c r="C73"/>
  <c r="A74"/>
  <c r="D73"/>
  <c r="F72"/>
  <c r="E72"/>
  <c r="M19"/>
  <c r="L9"/>
  <c r="G10"/>
  <c r="I9"/>
  <c r="H9"/>
  <c r="J8"/>
  <c r="K10"/>
  <c r="F73" l="1"/>
  <c r="E73"/>
  <c r="C74"/>
  <c r="A75"/>
  <c r="D74"/>
  <c r="B74"/>
  <c r="L10"/>
  <c r="M20"/>
  <c r="G11"/>
  <c r="H10"/>
  <c r="I10"/>
  <c r="J9"/>
  <c r="K11"/>
  <c r="J10" l="1"/>
  <c r="F74"/>
  <c r="E74"/>
  <c r="D75"/>
  <c r="B75"/>
  <c r="C75"/>
  <c r="A76"/>
  <c r="L11"/>
  <c r="M21"/>
  <c r="G12"/>
  <c r="H11"/>
  <c r="I11"/>
  <c r="J11" s="1"/>
  <c r="K12"/>
  <c r="E75" l="1"/>
  <c r="F75"/>
  <c r="B76"/>
  <c r="D76"/>
  <c r="C76"/>
  <c r="A77"/>
  <c r="L12"/>
  <c r="M22"/>
  <c r="G13"/>
  <c r="I12"/>
  <c r="H12"/>
  <c r="K13"/>
  <c r="C77" l="1"/>
  <c r="A78"/>
  <c r="B77"/>
  <c r="D77"/>
  <c r="E76"/>
  <c r="F76"/>
  <c r="M23"/>
  <c r="L13"/>
  <c r="G14"/>
  <c r="I13"/>
  <c r="H13"/>
  <c r="J12"/>
  <c r="K14"/>
  <c r="B78" l="1"/>
  <c r="D78"/>
  <c r="C78"/>
  <c r="A79"/>
  <c r="E77"/>
  <c r="F77"/>
  <c r="L14"/>
  <c r="M24"/>
  <c r="G15"/>
  <c r="H14"/>
  <c r="I14"/>
  <c r="J13"/>
  <c r="K15"/>
  <c r="F78" l="1"/>
  <c r="E78"/>
  <c r="J14"/>
  <c r="D79"/>
  <c r="C79"/>
  <c r="A80"/>
  <c r="B79"/>
  <c r="L15"/>
  <c r="M25"/>
  <c r="G16"/>
  <c r="H15"/>
  <c r="I15"/>
  <c r="K16"/>
  <c r="C80" l="1"/>
  <c r="A81"/>
  <c r="B80"/>
  <c r="D80"/>
  <c r="J15"/>
  <c r="E79"/>
  <c r="F79"/>
  <c r="L16"/>
  <c r="M26"/>
  <c r="G17"/>
  <c r="H16"/>
  <c r="I16"/>
  <c r="J16" s="1"/>
  <c r="K17"/>
  <c r="L17" s="1"/>
  <c r="C81" l="1"/>
  <c r="B81"/>
  <c r="A82"/>
  <c r="D81"/>
  <c r="E80"/>
  <c r="F80"/>
  <c r="G18"/>
  <c r="I17"/>
  <c r="J17" s="1"/>
  <c r="H17"/>
  <c r="K18"/>
  <c r="L18" s="1"/>
  <c r="C82" l="1"/>
  <c r="A83"/>
  <c r="B82"/>
  <c r="D82"/>
  <c r="F81"/>
  <c r="E81"/>
  <c r="G19"/>
  <c r="H18"/>
  <c r="I18"/>
  <c r="K19"/>
  <c r="L19" s="1"/>
  <c r="D83" l="1"/>
  <c r="B83"/>
  <c r="C83"/>
  <c r="A84"/>
  <c r="F82"/>
  <c r="E82"/>
  <c r="J18"/>
  <c r="G20"/>
  <c r="H19"/>
  <c r="I19"/>
  <c r="K20"/>
  <c r="L20" s="1"/>
  <c r="F83" l="1"/>
  <c r="E83"/>
  <c r="C84"/>
  <c r="A85"/>
  <c r="D84"/>
  <c r="B84"/>
  <c r="G21"/>
  <c r="I20"/>
  <c r="J20" s="1"/>
  <c r="H20"/>
  <c r="J19"/>
  <c r="K21"/>
  <c r="L21" s="1"/>
  <c r="E84" l="1"/>
  <c r="F84"/>
  <c r="C85"/>
  <c r="D85"/>
  <c r="B85"/>
  <c r="I21"/>
  <c r="J21" s="1"/>
  <c r="H21"/>
  <c r="G22"/>
  <c r="K22"/>
  <c r="L22" s="1"/>
  <c r="E85" l="1"/>
  <c r="F85"/>
  <c r="H22"/>
  <c r="I22"/>
  <c r="G23"/>
  <c r="K23"/>
  <c r="L23" s="1"/>
  <c r="J22" l="1"/>
  <c r="G24"/>
  <c r="H23"/>
  <c r="I23"/>
  <c r="K24"/>
  <c r="L24" s="1"/>
  <c r="G25" l="1"/>
  <c r="I24"/>
  <c r="J24" s="1"/>
  <c r="H24"/>
  <c r="J23"/>
  <c r="K25"/>
  <c r="L25" s="1"/>
  <c r="G26" l="1"/>
  <c r="I25"/>
  <c r="J25" s="1"/>
  <c r="H25"/>
  <c r="K26"/>
  <c r="L26" s="1"/>
  <c r="H26" l="1"/>
  <c r="I26"/>
  <c r="J26" l="1"/>
</calcChain>
</file>

<file path=xl/sharedStrings.xml><?xml version="1.0" encoding="utf-8"?>
<sst xmlns="http://schemas.openxmlformats.org/spreadsheetml/2006/main" count="94" uniqueCount="84">
  <si>
    <t>Buongiorno 1D</t>
  </si>
  <si>
    <t>Da oggi si ricomincia</t>
  </si>
  <si>
    <t>Non sottovalutate Excel</t>
  </si>
  <si>
    <t>5+6</t>
  </si>
  <si>
    <t>MIN</t>
  </si>
  <si>
    <t>DT1</t>
  </si>
  <si>
    <t>DT2</t>
  </si>
  <si>
    <t>DT1+DT2</t>
  </si>
  <si>
    <t>Genere di film</t>
  </si>
  <si>
    <t>N. risp.</t>
  </si>
  <si>
    <t>Perc.</t>
  </si>
  <si>
    <t>Commedia</t>
  </si>
  <si>
    <t>Azione</t>
  </si>
  <si>
    <t>Horror</t>
  </si>
  <si>
    <t>Fantascienza</t>
  </si>
  <si>
    <t>Altro genere</t>
  </si>
  <si>
    <t>Continente</t>
  </si>
  <si>
    <r>
      <t>Area(Km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</si>
  <si>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t>Asia</t>
  </si>
  <si>
    <t>America</t>
  </si>
  <si>
    <t>Africa</t>
  </si>
  <si>
    <t>Antartide</t>
  </si>
  <si>
    <t>Europa</t>
  </si>
  <si>
    <t>Oceania</t>
  </si>
  <si>
    <t>Materia</t>
  </si>
  <si>
    <t>Informatica</t>
  </si>
  <si>
    <t>Matematica</t>
  </si>
  <si>
    <t>Fisica</t>
  </si>
  <si>
    <t>Inglese</t>
  </si>
  <si>
    <t>Italiano</t>
  </si>
  <si>
    <t>Storia</t>
  </si>
  <si>
    <t>Voto1</t>
  </si>
  <si>
    <t>Voto2</t>
  </si>
  <si>
    <t>Voto3</t>
  </si>
  <si>
    <t>Media</t>
  </si>
  <si>
    <t>Media totale</t>
  </si>
  <si>
    <t>Voto min</t>
  </si>
  <si>
    <t>Voto max</t>
  </si>
  <si>
    <t>N. insuff.</t>
  </si>
  <si>
    <t>Prom/Bocciato</t>
  </si>
  <si>
    <t>Cono piccolo</t>
  </si>
  <si>
    <t>Cono grande</t>
  </si>
  <si>
    <t>lunedi</t>
  </si>
  <si>
    <t>giorno</t>
  </si>
  <si>
    <t>martedi</t>
  </si>
  <si>
    <t>mercoledi</t>
  </si>
  <si>
    <t>giovedi</t>
  </si>
  <si>
    <t>venerdi</t>
  </si>
  <si>
    <t>sabato</t>
  </si>
  <si>
    <t>domenica</t>
  </si>
  <si>
    <t>chiuso</t>
  </si>
  <si>
    <t>n.c.piccoli</t>
  </si>
  <si>
    <t>n.c.grandi</t>
  </si>
  <si>
    <t>incasso</t>
  </si>
  <si>
    <t>Quota fissa</t>
  </si>
  <si>
    <t>quota giorn.</t>
  </si>
  <si>
    <t>Camp.A</t>
  </si>
  <si>
    <t>Camp.B</t>
  </si>
  <si>
    <t>Camp.C</t>
  </si>
  <si>
    <t>N.Giorni</t>
  </si>
  <si>
    <t>Conviene</t>
  </si>
  <si>
    <t>Conviene2</t>
  </si>
  <si>
    <t>Num.auto vend</t>
  </si>
  <si>
    <t>Prop.A</t>
  </si>
  <si>
    <t>Prop.B</t>
  </si>
  <si>
    <t>Prop.C</t>
  </si>
  <si>
    <t>Giorno</t>
  </si>
  <si>
    <t>Temp rilev</t>
  </si>
  <si>
    <t>Media storica(dal 1900)</t>
  </si>
  <si>
    <t>Media 2016</t>
  </si>
  <si>
    <t>Temp. Min</t>
  </si>
  <si>
    <t>Temp. Max</t>
  </si>
  <si>
    <t>N. temp. min. media storica</t>
  </si>
  <si>
    <t>Mese caldo/freddo</t>
  </si>
  <si>
    <t>Sconto1</t>
  </si>
  <si>
    <t>(Oltre i 1000 Kg)</t>
  </si>
  <si>
    <t>Sconto2</t>
  </si>
  <si>
    <t>(Oltre i 2000 Kg)</t>
  </si>
  <si>
    <t>Prezzo pomodori</t>
  </si>
  <si>
    <t>(al Kg)</t>
  </si>
  <si>
    <t>Qta ordinata(Kg)</t>
  </si>
  <si>
    <t>Importo</t>
  </si>
  <si>
    <t>Sconto</t>
  </si>
  <si>
    <t>Totale</t>
  </si>
</sst>
</file>

<file path=xl/styles.xml><?xml version="1.0" encoding="utf-8"?>
<styleSheet xmlns="http://schemas.openxmlformats.org/spreadsheetml/2006/main">
  <numFmts count="3">
    <numFmt numFmtId="164" formatCode="&quot;€&quot;\ #,##0"/>
    <numFmt numFmtId="165" formatCode="&quot;€&quot;\ #,##0.00"/>
    <numFmt numFmtId="166" formatCode="0.0"/>
  </numFmts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10" fontId="0" fillId="0" borderId="1" xfId="0" applyNumberFormat="1" applyBorder="1"/>
    <xf numFmtId="0" fontId="1" fillId="3" borderId="1" xfId="0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10" fontId="1" fillId="0" borderId="1" xfId="0" applyNumberFormat="1" applyFont="1" applyBorder="1"/>
    <xf numFmtId="0" fontId="0" fillId="4" borderId="1" xfId="0" applyFill="1" applyBorder="1"/>
    <xf numFmtId="0" fontId="0" fillId="0" borderId="0" xfId="0" applyFill="1" applyBorder="1"/>
    <xf numFmtId="0" fontId="0" fillId="5" borderId="2" xfId="0" applyFill="1" applyBorder="1"/>
    <xf numFmtId="0" fontId="0" fillId="5" borderId="3" xfId="0" applyFill="1" applyBorder="1"/>
    <xf numFmtId="2" fontId="0" fillId="0" borderId="1" xfId="0" applyNumberFormat="1" applyBorder="1"/>
    <xf numFmtId="2" fontId="0" fillId="5" borderId="3" xfId="0" applyNumberFormat="1" applyFill="1" applyBorder="1"/>
    <xf numFmtId="0" fontId="0" fillId="0" borderId="0" xfId="0" applyFill="1"/>
    <xf numFmtId="0" fontId="0" fillId="6" borderId="0" xfId="0" applyFill="1" applyBorder="1"/>
    <xf numFmtId="0" fontId="0" fillId="6" borderId="0" xfId="0" applyFill="1"/>
    <xf numFmtId="0" fontId="3" fillId="0" borderId="0" xfId="0" applyFont="1" applyFill="1"/>
    <xf numFmtId="0" fontId="3" fillId="0" borderId="0" xfId="0" applyFont="1"/>
    <xf numFmtId="164" fontId="0" fillId="0" borderId="0" xfId="0" applyNumberFormat="1"/>
    <xf numFmtId="164" fontId="0" fillId="0" borderId="0" xfId="0" applyNumberFormat="1" applyFill="1"/>
    <xf numFmtId="0" fontId="0" fillId="0" borderId="0" xfId="0"/>
    <xf numFmtId="0" fontId="0" fillId="0" borderId="1" xfId="0" applyNumberFormat="1" applyFill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5" fontId="0" fillId="0" borderId="1" xfId="0" applyNumberFormat="1" applyFill="1" applyBorder="1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4" xfId="0" applyBorder="1"/>
    <xf numFmtId="0" fontId="0" fillId="0" borderId="3" xfId="0" applyBorder="1"/>
    <xf numFmtId="166" fontId="0" fillId="0" borderId="3" xfId="0" applyNumberFormat="1" applyBorder="1"/>
    <xf numFmtId="0" fontId="0" fillId="0" borderId="2" xfId="0" applyBorder="1"/>
    <xf numFmtId="9" fontId="0" fillId="0" borderId="2" xfId="0" applyNumberFormat="1" applyBorder="1"/>
    <xf numFmtId="165" fontId="0" fillId="0" borderId="2" xfId="0" applyNumberFormat="1" applyBorder="1"/>
    <xf numFmtId="3" fontId="0" fillId="0" borderId="1" xfId="0" applyNumberFormat="1" applyBorder="1"/>
  </cellXfs>
  <cellStyles count="1">
    <cellStyle name="Normale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Foglio1!$C$17</c:f>
              <c:strCache>
                <c:ptCount val="1"/>
                <c:pt idx="0">
                  <c:v>Perc.</c:v>
                </c:pt>
              </c:strCache>
            </c:strRef>
          </c:tx>
          <c:explosion val="25"/>
          <c:dLbls>
            <c:showVal val="1"/>
            <c:showLeaderLines val="1"/>
          </c:dLbls>
          <c:cat>
            <c:strRef>
              <c:f>Foglio1!$A$18:$A$22</c:f>
              <c:strCache>
                <c:ptCount val="5"/>
                <c:pt idx="0">
                  <c:v>Commedia</c:v>
                </c:pt>
                <c:pt idx="1">
                  <c:v>Azione</c:v>
                </c:pt>
                <c:pt idx="2">
                  <c:v>Horror</c:v>
                </c:pt>
                <c:pt idx="3">
                  <c:v>Fantascienza</c:v>
                </c:pt>
                <c:pt idx="4">
                  <c:v>Altro genere</c:v>
                </c:pt>
              </c:strCache>
            </c:strRef>
          </c:cat>
          <c:val>
            <c:numRef>
              <c:f>Foglio1!$C$18:$C$22</c:f>
              <c:numCache>
                <c:formatCode>0.00%</c:formatCode>
                <c:ptCount val="5"/>
                <c:pt idx="0">
                  <c:v>0.19827586206896552</c:v>
                </c:pt>
                <c:pt idx="1">
                  <c:v>0.32758620689655171</c:v>
                </c:pt>
                <c:pt idx="2">
                  <c:v>0.13793103448275862</c:v>
                </c:pt>
                <c:pt idx="3">
                  <c:v>0.25</c:v>
                </c:pt>
                <c:pt idx="4">
                  <c:v>8.6206896551724144E-2</c:v>
                </c:pt>
              </c:numCache>
            </c:numRef>
          </c:val>
        </c:ser>
      </c:pie3DChart>
    </c:plotArea>
    <c:legend>
      <c:legendPos val="r"/>
    </c:legend>
    <c:plotVisOnly val="1"/>
  </c:chart>
  <c:spPr>
    <a:gradFill>
      <a:gsLst>
        <a:gs pos="0">
          <a:srgbClr val="FC9FCB"/>
        </a:gs>
        <a:gs pos="13000">
          <a:srgbClr val="F8B049"/>
        </a:gs>
        <a:gs pos="21001">
          <a:srgbClr val="F8B049"/>
        </a:gs>
        <a:gs pos="63000">
          <a:srgbClr val="FEE7F2"/>
        </a:gs>
        <a:gs pos="67000">
          <a:srgbClr val="F952A0"/>
        </a:gs>
        <a:gs pos="69000">
          <a:srgbClr val="C50849"/>
        </a:gs>
        <a:gs pos="82001">
          <a:srgbClr val="B43E85"/>
        </a:gs>
        <a:gs pos="100000">
          <a:srgbClr val="F8B049"/>
        </a:gs>
      </a:gsLst>
      <a:lin ang="5400000" scaled="0"/>
    </a:grad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Foglio1!$B$17</c:f>
              <c:strCache>
                <c:ptCount val="1"/>
                <c:pt idx="0">
                  <c:v>N. risp.</c:v>
                </c:pt>
              </c:strCache>
            </c:strRef>
          </c:tx>
          <c:dPt>
            <c:idx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cat>
            <c:strRef>
              <c:f>Foglio1!$A$18:$A$22</c:f>
              <c:strCache>
                <c:ptCount val="5"/>
                <c:pt idx="0">
                  <c:v>Commedia</c:v>
                </c:pt>
                <c:pt idx="1">
                  <c:v>Azione</c:v>
                </c:pt>
                <c:pt idx="2">
                  <c:v>Horror</c:v>
                </c:pt>
                <c:pt idx="3">
                  <c:v>Fantascienza</c:v>
                </c:pt>
                <c:pt idx="4">
                  <c:v>Altro genere</c:v>
                </c:pt>
              </c:strCache>
            </c:strRef>
          </c:cat>
          <c:val>
            <c:numRef>
              <c:f>Foglio1!$B$18:$B$22</c:f>
              <c:numCache>
                <c:formatCode>General</c:formatCode>
                <c:ptCount val="5"/>
                <c:pt idx="0">
                  <c:v>23</c:v>
                </c:pt>
                <c:pt idx="1">
                  <c:v>38</c:v>
                </c:pt>
                <c:pt idx="2">
                  <c:v>16</c:v>
                </c:pt>
                <c:pt idx="3">
                  <c:v>29</c:v>
                </c:pt>
                <c:pt idx="4">
                  <c:v>10</c:v>
                </c:pt>
              </c:numCache>
            </c:numRef>
          </c:val>
        </c:ser>
        <c:shape val="box"/>
        <c:axId val="52146944"/>
        <c:axId val="52365184"/>
        <c:axId val="0"/>
      </c:bar3DChart>
      <c:catAx>
        <c:axId val="52146944"/>
        <c:scaling>
          <c:orientation val="minMax"/>
        </c:scaling>
        <c:axPos val="b"/>
        <c:tickLblPos val="nextTo"/>
        <c:crossAx val="52365184"/>
        <c:crosses val="autoZero"/>
        <c:auto val="1"/>
        <c:lblAlgn val="ctr"/>
        <c:lblOffset val="100"/>
      </c:catAx>
      <c:valAx>
        <c:axId val="52365184"/>
        <c:scaling>
          <c:orientation val="minMax"/>
        </c:scaling>
        <c:axPos val="l"/>
        <c:majorGridlines/>
        <c:numFmt formatCode="General" sourceLinked="1"/>
        <c:tickLblPos val="nextTo"/>
        <c:crossAx val="52146944"/>
        <c:crosses val="autoZero"/>
        <c:crossBetween val="between"/>
      </c:valAx>
    </c:plotArea>
    <c:legend>
      <c:legendPos val="r"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Foglio1!$B$24</c:f>
              <c:strCache>
                <c:ptCount val="1"/>
                <c:pt idx="0">
                  <c:v>Area(Km2)</c:v>
                </c:pt>
              </c:strCache>
            </c:strRef>
          </c:tx>
          <c:cat>
            <c:strRef>
              <c:f>Foglio1!$A$25:$A$30</c:f>
              <c:strCache>
                <c:ptCount val="6"/>
                <c:pt idx="0">
                  <c:v>Asia</c:v>
                </c:pt>
                <c:pt idx="1">
                  <c:v>America</c:v>
                </c:pt>
                <c:pt idx="2">
                  <c:v>Africa</c:v>
                </c:pt>
                <c:pt idx="3">
                  <c:v>Antartide</c:v>
                </c:pt>
                <c:pt idx="4">
                  <c:v>Europa</c:v>
                </c:pt>
                <c:pt idx="5">
                  <c:v>Oceania</c:v>
                </c:pt>
              </c:strCache>
            </c:strRef>
          </c:cat>
          <c:val>
            <c:numRef>
              <c:f>Foglio1!$B$25:$B$30</c:f>
              <c:numCache>
                <c:formatCode>#,##0</c:formatCode>
                <c:ptCount val="6"/>
                <c:pt idx="0">
                  <c:v>43810000</c:v>
                </c:pt>
                <c:pt idx="1">
                  <c:v>42330000</c:v>
                </c:pt>
                <c:pt idx="2">
                  <c:v>30370000</c:v>
                </c:pt>
                <c:pt idx="3">
                  <c:v>13720000</c:v>
                </c:pt>
                <c:pt idx="4">
                  <c:v>10400000</c:v>
                </c:pt>
                <c:pt idx="5">
                  <c:v>9010000</c:v>
                </c:pt>
              </c:numCache>
            </c:numRef>
          </c:val>
        </c:ser>
        <c:shape val="cylinder"/>
        <c:axId val="66461696"/>
        <c:axId val="81753216"/>
        <c:axId val="0"/>
      </c:bar3DChart>
      <c:catAx>
        <c:axId val="66461696"/>
        <c:scaling>
          <c:orientation val="minMax"/>
        </c:scaling>
        <c:axPos val="b"/>
        <c:tickLblPos val="nextTo"/>
        <c:crossAx val="81753216"/>
        <c:crosses val="autoZero"/>
        <c:auto val="1"/>
        <c:lblAlgn val="ctr"/>
        <c:lblOffset val="100"/>
      </c:catAx>
      <c:valAx>
        <c:axId val="81753216"/>
        <c:scaling>
          <c:orientation val="minMax"/>
        </c:scaling>
        <c:axPos val="l"/>
        <c:majorGridlines/>
        <c:numFmt formatCode="#,##0" sourceLinked="1"/>
        <c:tickLblPos val="nextTo"/>
        <c:crossAx val="6646169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Foglio1!$C$24</c:f>
              <c:strCache>
                <c:ptCount val="1"/>
                <c:pt idx="0">
                  <c:v>Perc.</c:v>
                </c:pt>
              </c:strCache>
            </c:strRef>
          </c:tx>
          <c:explosion val="25"/>
          <c:cat>
            <c:strRef>
              <c:f>Foglio1!$A$25:$A$30</c:f>
              <c:strCache>
                <c:ptCount val="6"/>
                <c:pt idx="0">
                  <c:v>Asia</c:v>
                </c:pt>
                <c:pt idx="1">
                  <c:v>America</c:v>
                </c:pt>
                <c:pt idx="2">
                  <c:v>Africa</c:v>
                </c:pt>
                <c:pt idx="3">
                  <c:v>Antartide</c:v>
                </c:pt>
                <c:pt idx="4">
                  <c:v>Europa</c:v>
                </c:pt>
                <c:pt idx="5">
                  <c:v>Oceania</c:v>
                </c:pt>
              </c:strCache>
            </c:strRef>
          </c:cat>
          <c:val>
            <c:numRef>
              <c:f>Foglio1!$C$25:$C$30</c:f>
              <c:numCache>
                <c:formatCode>0.00%</c:formatCode>
                <c:ptCount val="6"/>
                <c:pt idx="0">
                  <c:v>0.29276931301790965</c:v>
                </c:pt>
                <c:pt idx="1">
                  <c:v>0.28287890938251803</c:v>
                </c:pt>
                <c:pt idx="2">
                  <c:v>0.20295375568029939</c:v>
                </c:pt>
                <c:pt idx="3">
                  <c:v>9.1686714782143811E-2</c:v>
                </c:pt>
                <c:pt idx="4">
                  <c:v>6.950013365410318E-2</c:v>
                </c:pt>
                <c:pt idx="5">
                  <c:v>6.0211173483025932E-2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0.20155934383664978"/>
          <c:y val="3.6290418874276843E-2"/>
          <c:w val="0.48014600508913396"/>
          <c:h val="0.78499863036469764"/>
        </c:manualLayout>
      </c:layout>
      <c:scatterChart>
        <c:scatterStyle val="lineMarker"/>
        <c:ser>
          <c:idx val="0"/>
          <c:order val="0"/>
          <c:tx>
            <c:strRef>
              <c:f>Foglio1!$B$89</c:f>
              <c:strCache>
                <c:ptCount val="1"/>
                <c:pt idx="0">
                  <c:v>Prop.A</c:v>
                </c:pt>
              </c:strCache>
            </c:strRef>
          </c:tx>
          <c:marker>
            <c:symbol val="none"/>
          </c:marker>
          <c:xVal>
            <c:numRef>
              <c:f>Foglio1!$A$90:$A$105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Foglio1!$B$90:$B$105</c:f>
              <c:numCache>
                <c:formatCode>"€"\ #,##0.00</c:formatCode>
                <c:ptCount val="16"/>
                <c:pt idx="0">
                  <c:v>1800</c:v>
                </c:pt>
                <c:pt idx="1">
                  <c:v>1900</c:v>
                </c:pt>
                <c:pt idx="2">
                  <c:v>2000</c:v>
                </c:pt>
                <c:pt idx="3">
                  <c:v>2100</c:v>
                </c:pt>
                <c:pt idx="4">
                  <c:v>2200</c:v>
                </c:pt>
                <c:pt idx="5">
                  <c:v>2300</c:v>
                </c:pt>
                <c:pt idx="6">
                  <c:v>2400</c:v>
                </c:pt>
                <c:pt idx="7">
                  <c:v>2500</c:v>
                </c:pt>
                <c:pt idx="8">
                  <c:v>2600</c:v>
                </c:pt>
                <c:pt idx="9">
                  <c:v>2700</c:v>
                </c:pt>
                <c:pt idx="10">
                  <c:v>2800</c:v>
                </c:pt>
                <c:pt idx="11">
                  <c:v>2900</c:v>
                </c:pt>
                <c:pt idx="12">
                  <c:v>3000</c:v>
                </c:pt>
                <c:pt idx="13">
                  <c:v>3100</c:v>
                </c:pt>
                <c:pt idx="14">
                  <c:v>3200</c:v>
                </c:pt>
                <c:pt idx="15">
                  <c:v>3300</c:v>
                </c:pt>
              </c:numCache>
            </c:numRef>
          </c:yVal>
        </c:ser>
        <c:ser>
          <c:idx val="1"/>
          <c:order val="1"/>
          <c:tx>
            <c:strRef>
              <c:f>Foglio1!$C$89</c:f>
              <c:strCache>
                <c:ptCount val="1"/>
                <c:pt idx="0">
                  <c:v>Prop.B</c:v>
                </c:pt>
              </c:strCache>
            </c:strRef>
          </c:tx>
          <c:marker>
            <c:symbol val="none"/>
          </c:marker>
          <c:xVal>
            <c:numRef>
              <c:f>Foglio1!$A$90:$A$105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Foglio1!$C$90:$C$105</c:f>
              <c:numCache>
                <c:formatCode>"€"\ #,##0.00</c:formatCode>
                <c:ptCount val="16"/>
                <c:pt idx="0">
                  <c:v>1000</c:v>
                </c:pt>
                <c:pt idx="1">
                  <c:v>1300</c:v>
                </c:pt>
                <c:pt idx="2">
                  <c:v>1600</c:v>
                </c:pt>
                <c:pt idx="3">
                  <c:v>1900</c:v>
                </c:pt>
                <c:pt idx="4">
                  <c:v>2200</c:v>
                </c:pt>
                <c:pt idx="5">
                  <c:v>2500</c:v>
                </c:pt>
                <c:pt idx="6">
                  <c:v>2800</c:v>
                </c:pt>
                <c:pt idx="7">
                  <c:v>3100</c:v>
                </c:pt>
                <c:pt idx="8">
                  <c:v>3400</c:v>
                </c:pt>
                <c:pt idx="9">
                  <c:v>3700</c:v>
                </c:pt>
                <c:pt idx="10">
                  <c:v>4000</c:v>
                </c:pt>
                <c:pt idx="11">
                  <c:v>4300</c:v>
                </c:pt>
                <c:pt idx="12">
                  <c:v>4600</c:v>
                </c:pt>
                <c:pt idx="13">
                  <c:v>4900</c:v>
                </c:pt>
                <c:pt idx="14">
                  <c:v>5200</c:v>
                </c:pt>
                <c:pt idx="15">
                  <c:v>5500</c:v>
                </c:pt>
              </c:numCache>
            </c:numRef>
          </c:yVal>
        </c:ser>
        <c:ser>
          <c:idx val="2"/>
          <c:order val="2"/>
          <c:tx>
            <c:strRef>
              <c:f>Foglio1!$D$89</c:f>
              <c:strCache>
                <c:ptCount val="1"/>
                <c:pt idx="0">
                  <c:v>Prop.C</c:v>
                </c:pt>
              </c:strCache>
            </c:strRef>
          </c:tx>
          <c:marker>
            <c:symbol val="none"/>
          </c:marker>
          <c:xVal>
            <c:numRef>
              <c:f>Foglio1!$A$90:$A$105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Foglio1!$D$90:$D$105</c:f>
              <c:numCache>
                <c:formatCode>"€"\ #,##0.00</c:formatCode>
                <c:ptCount val="16"/>
                <c:pt idx="0">
                  <c:v>0</c:v>
                </c:pt>
                <c:pt idx="1">
                  <c:v>450</c:v>
                </c:pt>
                <c:pt idx="2">
                  <c:v>900</c:v>
                </c:pt>
                <c:pt idx="3">
                  <c:v>1350</c:v>
                </c:pt>
                <c:pt idx="4">
                  <c:v>1800</c:v>
                </c:pt>
                <c:pt idx="5">
                  <c:v>2250</c:v>
                </c:pt>
                <c:pt idx="6">
                  <c:v>2700</c:v>
                </c:pt>
                <c:pt idx="7">
                  <c:v>3150</c:v>
                </c:pt>
                <c:pt idx="8">
                  <c:v>3600</c:v>
                </c:pt>
                <c:pt idx="9">
                  <c:v>4050</c:v>
                </c:pt>
                <c:pt idx="10">
                  <c:v>4500</c:v>
                </c:pt>
                <c:pt idx="11">
                  <c:v>4950</c:v>
                </c:pt>
                <c:pt idx="12">
                  <c:v>5400</c:v>
                </c:pt>
                <c:pt idx="13">
                  <c:v>5850</c:v>
                </c:pt>
                <c:pt idx="14">
                  <c:v>6300</c:v>
                </c:pt>
                <c:pt idx="15">
                  <c:v>6750</c:v>
                </c:pt>
              </c:numCache>
            </c:numRef>
          </c:yVal>
        </c:ser>
        <c:axId val="122111872"/>
        <c:axId val="122110336"/>
      </c:scatterChart>
      <c:valAx>
        <c:axId val="122111872"/>
        <c:scaling>
          <c:orientation val="minMax"/>
        </c:scaling>
        <c:axPos val="b"/>
        <c:numFmt formatCode="General" sourceLinked="1"/>
        <c:tickLblPos val="nextTo"/>
        <c:crossAx val="122110336"/>
        <c:crosses val="autoZero"/>
        <c:crossBetween val="midCat"/>
      </c:valAx>
      <c:valAx>
        <c:axId val="122110336"/>
        <c:scaling>
          <c:orientation val="minMax"/>
        </c:scaling>
        <c:axPos val="l"/>
        <c:majorGridlines/>
        <c:numFmt formatCode="&quot;€&quot;\ #,##0.00" sourceLinked="1"/>
        <c:tickLblPos val="nextTo"/>
        <c:crossAx val="1221118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140369</xdr:colOff>
      <xdr:row>13</xdr:row>
      <xdr:rowOff>45118</xdr:rowOff>
    </xdr:from>
    <xdr:to>
      <xdr:col>10</xdr:col>
      <xdr:colOff>441159</xdr:colOff>
      <xdr:row>22</xdr:row>
      <xdr:rowOff>185487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225592</xdr:colOff>
      <xdr:row>12</xdr:row>
      <xdr:rowOff>10027</xdr:rowOff>
    </xdr:from>
    <xdr:to>
      <xdr:col>10</xdr:col>
      <xdr:colOff>451184</xdr:colOff>
      <xdr:row>22</xdr:row>
      <xdr:rowOff>140369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165435</xdr:colOff>
      <xdr:row>21</xdr:row>
      <xdr:rowOff>70184</xdr:rowOff>
    </xdr:from>
    <xdr:to>
      <xdr:col>10</xdr:col>
      <xdr:colOff>170448</xdr:colOff>
      <xdr:row>30</xdr:row>
      <xdr:rowOff>150394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456198</xdr:colOff>
      <xdr:row>21</xdr:row>
      <xdr:rowOff>65170</xdr:rowOff>
    </xdr:from>
    <xdr:to>
      <xdr:col>6</xdr:col>
      <xdr:colOff>135356</xdr:colOff>
      <xdr:row>30</xdr:row>
      <xdr:rowOff>30078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561473</xdr:colOff>
      <xdr:row>90</xdr:row>
      <xdr:rowOff>115302</xdr:rowOff>
    </xdr:from>
    <xdr:to>
      <xdr:col>10</xdr:col>
      <xdr:colOff>240630</xdr:colOff>
      <xdr:row>101</xdr:row>
      <xdr:rowOff>155407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6"/>
  <sheetViews>
    <sheetView tabSelected="1" topLeftCell="A111" zoomScale="190" zoomScaleNormal="190" workbookViewId="0">
      <selection activeCell="C117" sqref="C117"/>
    </sheetView>
  </sheetViews>
  <sheetFormatPr defaultRowHeight="15"/>
  <cols>
    <col min="1" max="1" width="15.85546875" customWidth="1"/>
    <col min="2" max="2" width="10.85546875" customWidth="1"/>
    <col min="3" max="3" width="9.85546875" customWidth="1"/>
    <col min="4" max="4" width="12.42578125" customWidth="1"/>
    <col min="5" max="5" width="12.140625" customWidth="1"/>
    <col min="6" max="6" width="9.5703125" customWidth="1"/>
    <col min="11" max="13" width="9.140625" style="2"/>
  </cols>
  <sheetData>
    <row r="1" spans="1:13">
      <c r="A1" t="s">
        <v>0</v>
      </c>
      <c r="B1">
        <v>10</v>
      </c>
      <c r="C1">
        <f>2+3*4^2</f>
        <v>50</v>
      </c>
      <c r="D1">
        <v>1</v>
      </c>
      <c r="E1">
        <v>1</v>
      </c>
      <c r="F1">
        <v>0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4</v>
      </c>
      <c r="L1" s="3" t="s">
        <v>5</v>
      </c>
      <c r="M1" s="3" t="s">
        <v>6</v>
      </c>
    </row>
    <row r="2" spans="1:13" ht="27" customHeight="1">
      <c r="A2" s="1" t="s">
        <v>1</v>
      </c>
      <c r="D2">
        <f>D1+1</f>
        <v>2</v>
      </c>
      <c r="E2">
        <f>E1*2</f>
        <v>2</v>
      </c>
      <c r="F2">
        <v>1</v>
      </c>
      <c r="G2" s="3">
        <v>1</v>
      </c>
      <c r="H2" s="3">
        <f>80/60*G2</f>
        <v>1.3333333333333333</v>
      </c>
      <c r="I2" s="3">
        <f>120/60*G2</f>
        <v>2</v>
      </c>
      <c r="J2" s="3">
        <f>I2+H2</f>
        <v>3.333333333333333</v>
      </c>
      <c r="K2" s="3">
        <v>1</v>
      </c>
      <c r="L2" s="3">
        <f>70/60*K2</f>
        <v>1.1666666666666667</v>
      </c>
      <c r="M2" s="3"/>
    </row>
    <row r="3" spans="1:13">
      <c r="A3" s="32" t="s">
        <v>2</v>
      </c>
      <c r="B3" s="32"/>
      <c r="D3">
        <f t="shared" ref="D3:D15" si="0">D2+1</f>
        <v>3</v>
      </c>
      <c r="E3">
        <f t="shared" ref="E3:E15" si="1">E2*2</f>
        <v>4</v>
      </c>
      <c r="F3">
        <f>F1+F2</f>
        <v>1</v>
      </c>
      <c r="G3" s="3">
        <f>G2+1</f>
        <v>2</v>
      </c>
      <c r="H3" s="3">
        <f t="shared" ref="H3:H26" si="2">80/60*G3</f>
        <v>2.6666666666666665</v>
      </c>
      <c r="I3" s="3">
        <f t="shared" ref="I3:I26" si="3">120/60*G3</f>
        <v>4</v>
      </c>
      <c r="J3" s="3">
        <f t="shared" ref="J3:J26" si="4">I3+H3</f>
        <v>6.6666666666666661</v>
      </c>
      <c r="K3" s="3">
        <f>K2+1</f>
        <v>2</v>
      </c>
      <c r="L3" s="3">
        <f t="shared" ref="L3:L26" si="5">70/60*K3</f>
        <v>2.3333333333333335</v>
      </c>
      <c r="M3" s="3"/>
    </row>
    <row r="4" spans="1:13">
      <c r="A4" t="s">
        <v>3</v>
      </c>
      <c r="D4">
        <f t="shared" si="0"/>
        <v>4</v>
      </c>
      <c r="E4">
        <f t="shared" si="1"/>
        <v>8</v>
      </c>
      <c r="F4">
        <f t="shared" ref="F4:F15" si="6">F2+F3</f>
        <v>2</v>
      </c>
      <c r="G4" s="3">
        <f t="shared" ref="G4:G21" si="7">G3+1</f>
        <v>3</v>
      </c>
      <c r="H4" s="3">
        <f t="shared" si="2"/>
        <v>4</v>
      </c>
      <c r="I4" s="3">
        <f t="shared" si="3"/>
        <v>6</v>
      </c>
      <c r="J4" s="3">
        <f t="shared" si="4"/>
        <v>10</v>
      </c>
      <c r="K4" s="3">
        <f t="shared" ref="K4:K26" si="8">K3+1</f>
        <v>3</v>
      </c>
      <c r="L4" s="3">
        <f t="shared" si="5"/>
        <v>3.5</v>
      </c>
      <c r="M4" s="3"/>
    </row>
    <row r="5" spans="1:13">
      <c r="A5">
        <v>15</v>
      </c>
      <c r="D5">
        <f t="shared" si="0"/>
        <v>5</v>
      </c>
      <c r="E5">
        <f t="shared" si="1"/>
        <v>16</v>
      </c>
      <c r="F5">
        <f t="shared" si="6"/>
        <v>3</v>
      </c>
      <c r="G5" s="3">
        <f t="shared" si="7"/>
        <v>4</v>
      </c>
      <c r="H5" s="3">
        <f t="shared" si="2"/>
        <v>5.333333333333333</v>
      </c>
      <c r="I5" s="3">
        <f t="shared" si="3"/>
        <v>8</v>
      </c>
      <c r="J5" s="3">
        <f t="shared" si="4"/>
        <v>13.333333333333332</v>
      </c>
      <c r="K5" s="3">
        <f t="shared" si="8"/>
        <v>4</v>
      </c>
      <c r="L5" s="3">
        <f t="shared" si="5"/>
        <v>4.666666666666667</v>
      </c>
      <c r="M5" s="3"/>
    </row>
    <row r="6" spans="1:13">
      <c r="A6">
        <f>2+3*4^2</f>
        <v>50</v>
      </c>
      <c r="D6">
        <f t="shared" si="0"/>
        <v>6</v>
      </c>
      <c r="E6">
        <f t="shared" si="1"/>
        <v>32</v>
      </c>
      <c r="F6">
        <f t="shared" si="6"/>
        <v>5</v>
      </c>
      <c r="G6" s="3">
        <f t="shared" si="7"/>
        <v>5</v>
      </c>
      <c r="H6" s="3">
        <f t="shared" si="2"/>
        <v>6.6666666666666661</v>
      </c>
      <c r="I6" s="3">
        <f t="shared" si="3"/>
        <v>10</v>
      </c>
      <c r="J6" s="3">
        <f t="shared" si="4"/>
        <v>16.666666666666664</v>
      </c>
      <c r="K6" s="3">
        <f t="shared" si="8"/>
        <v>5</v>
      </c>
      <c r="L6" s="3">
        <f t="shared" si="5"/>
        <v>5.8333333333333339</v>
      </c>
      <c r="M6" s="3"/>
    </row>
    <row r="7" spans="1:13">
      <c r="A7">
        <f>((2+3)*4)^2</f>
        <v>400</v>
      </c>
      <c r="D7">
        <f t="shared" si="0"/>
        <v>7</v>
      </c>
      <c r="E7">
        <f t="shared" si="1"/>
        <v>64</v>
      </c>
      <c r="F7">
        <f t="shared" si="6"/>
        <v>8</v>
      </c>
      <c r="G7" s="3">
        <f t="shared" si="7"/>
        <v>6</v>
      </c>
      <c r="H7" s="3">
        <f t="shared" si="2"/>
        <v>8</v>
      </c>
      <c r="I7" s="3">
        <f t="shared" si="3"/>
        <v>12</v>
      </c>
      <c r="J7" s="3">
        <f t="shared" si="4"/>
        <v>20</v>
      </c>
      <c r="K7" s="3">
        <f t="shared" si="8"/>
        <v>6</v>
      </c>
      <c r="L7" s="3">
        <f t="shared" si="5"/>
        <v>7</v>
      </c>
      <c r="M7" s="3"/>
    </row>
    <row r="8" spans="1:13">
      <c r="A8">
        <f>A5*2</f>
        <v>30</v>
      </c>
      <c r="D8">
        <f t="shared" si="0"/>
        <v>8</v>
      </c>
      <c r="E8">
        <f t="shared" si="1"/>
        <v>128</v>
      </c>
      <c r="F8">
        <f t="shared" si="6"/>
        <v>13</v>
      </c>
      <c r="G8" s="3">
        <f t="shared" si="7"/>
        <v>7</v>
      </c>
      <c r="H8" s="3">
        <f t="shared" si="2"/>
        <v>9.3333333333333321</v>
      </c>
      <c r="I8" s="3">
        <f t="shared" si="3"/>
        <v>14</v>
      </c>
      <c r="J8" s="3">
        <f t="shared" si="4"/>
        <v>23.333333333333332</v>
      </c>
      <c r="K8" s="3">
        <f t="shared" si="8"/>
        <v>7</v>
      </c>
      <c r="L8" s="3">
        <f t="shared" si="5"/>
        <v>8.1666666666666679</v>
      </c>
      <c r="M8" s="3"/>
    </row>
    <row r="9" spans="1:13">
      <c r="A9" t="e">
        <f>A1+B1</f>
        <v>#VALUE!</v>
      </c>
      <c r="D9">
        <f t="shared" si="0"/>
        <v>9</v>
      </c>
      <c r="E9">
        <f t="shared" si="1"/>
        <v>256</v>
      </c>
      <c r="F9">
        <f t="shared" si="6"/>
        <v>21</v>
      </c>
      <c r="G9" s="3">
        <f t="shared" si="7"/>
        <v>8</v>
      </c>
      <c r="H9" s="3">
        <f t="shared" si="2"/>
        <v>10.666666666666666</v>
      </c>
      <c r="I9" s="3">
        <f t="shared" si="3"/>
        <v>16</v>
      </c>
      <c r="J9" s="3">
        <f t="shared" si="4"/>
        <v>26.666666666666664</v>
      </c>
      <c r="K9" s="3">
        <f t="shared" si="8"/>
        <v>8</v>
      </c>
      <c r="L9" s="3">
        <f t="shared" si="5"/>
        <v>9.3333333333333339</v>
      </c>
      <c r="M9" s="3"/>
    </row>
    <row r="10" spans="1:13">
      <c r="A10">
        <f>A5/C1</f>
        <v>0.3</v>
      </c>
      <c r="D10">
        <f t="shared" si="0"/>
        <v>10</v>
      </c>
      <c r="E10">
        <f t="shared" si="1"/>
        <v>512</v>
      </c>
      <c r="F10">
        <f t="shared" si="6"/>
        <v>34</v>
      </c>
      <c r="G10" s="3">
        <f t="shared" si="7"/>
        <v>9</v>
      </c>
      <c r="H10" s="3">
        <f t="shared" si="2"/>
        <v>12</v>
      </c>
      <c r="I10" s="3">
        <f t="shared" si="3"/>
        <v>18</v>
      </c>
      <c r="J10" s="3">
        <f t="shared" si="4"/>
        <v>30</v>
      </c>
      <c r="K10" s="3">
        <f t="shared" si="8"/>
        <v>9</v>
      </c>
      <c r="L10" s="3">
        <f t="shared" si="5"/>
        <v>10.5</v>
      </c>
      <c r="M10" s="3"/>
    </row>
    <row r="11" spans="1:13">
      <c r="D11">
        <f t="shared" si="0"/>
        <v>11</v>
      </c>
      <c r="E11">
        <f t="shared" si="1"/>
        <v>1024</v>
      </c>
      <c r="F11">
        <f t="shared" si="6"/>
        <v>55</v>
      </c>
      <c r="G11" s="3">
        <f t="shared" si="7"/>
        <v>10</v>
      </c>
      <c r="H11" s="3">
        <f t="shared" si="2"/>
        <v>13.333333333333332</v>
      </c>
      <c r="I11" s="3">
        <f t="shared" si="3"/>
        <v>20</v>
      </c>
      <c r="J11" s="3">
        <f t="shared" si="4"/>
        <v>33.333333333333329</v>
      </c>
      <c r="K11" s="3">
        <f t="shared" si="8"/>
        <v>10</v>
      </c>
      <c r="L11" s="3">
        <f t="shared" si="5"/>
        <v>11.666666666666668</v>
      </c>
      <c r="M11" s="3"/>
    </row>
    <row r="12" spans="1:13">
      <c r="D12">
        <f t="shared" si="0"/>
        <v>12</v>
      </c>
      <c r="E12">
        <f t="shared" si="1"/>
        <v>2048</v>
      </c>
      <c r="F12">
        <f t="shared" si="6"/>
        <v>89</v>
      </c>
      <c r="G12" s="3">
        <f t="shared" si="7"/>
        <v>11</v>
      </c>
      <c r="H12" s="3">
        <f t="shared" si="2"/>
        <v>14.666666666666666</v>
      </c>
      <c r="I12" s="3">
        <f t="shared" si="3"/>
        <v>22</v>
      </c>
      <c r="J12" s="3">
        <f t="shared" si="4"/>
        <v>36.666666666666664</v>
      </c>
      <c r="K12" s="3">
        <f t="shared" si="8"/>
        <v>11</v>
      </c>
      <c r="L12" s="3">
        <f t="shared" si="5"/>
        <v>12.833333333333334</v>
      </c>
      <c r="M12" s="3">
        <f>140/60*K2</f>
        <v>2.3333333333333335</v>
      </c>
    </row>
    <row r="13" spans="1:13">
      <c r="B13">
        <f>B8/D4</f>
        <v>0</v>
      </c>
      <c r="D13">
        <f t="shared" si="0"/>
        <v>13</v>
      </c>
      <c r="E13">
        <f t="shared" si="1"/>
        <v>4096</v>
      </c>
      <c r="F13">
        <f t="shared" si="6"/>
        <v>144</v>
      </c>
      <c r="G13" s="3">
        <f t="shared" si="7"/>
        <v>12</v>
      </c>
      <c r="H13" s="3">
        <f t="shared" si="2"/>
        <v>16</v>
      </c>
      <c r="I13" s="3">
        <f t="shared" si="3"/>
        <v>24</v>
      </c>
      <c r="J13" s="3">
        <f t="shared" si="4"/>
        <v>40</v>
      </c>
      <c r="K13" s="3">
        <f t="shared" si="8"/>
        <v>12</v>
      </c>
      <c r="L13" s="3">
        <f t="shared" si="5"/>
        <v>14</v>
      </c>
      <c r="M13" s="3">
        <f t="shared" ref="M13:M26" si="9">140/60*K3</f>
        <v>4.666666666666667</v>
      </c>
    </row>
    <row r="14" spans="1:13">
      <c r="D14">
        <f t="shared" si="0"/>
        <v>14</v>
      </c>
      <c r="E14">
        <f t="shared" si="1"/>
        <v>8192</v>
      </c>
      <c r="F14">
        <f t="shared" si="6"/>
        <v>233</v>
      </c>
      <c r="G14" s="3">
        <f t="shared" si="7"/>
        <v>13</v>
      </c>
      <c r="H14" s="3">
        <f t="shared" si="2"/>
        <v>17.333333333333332</v>
      </c>
      <c r="I14" s="3">
        <f t="shared" si="3"/>
        <v>26</v>
      </c>
      <c r="J14" s="3">
        <f t="shared" si="4"/>
        <v>43.333333333333329</v>
      </c>
      <c r="K14" s="3">
        <f t="shared" si="8"/>
        <v>13</v>
      </c>
      <c r="L14" s="3">
        <f t="shared" si="5"/>
        <v>15.166666666666668</v>
      </c>
      <c r="M14" s="3">
        <f t="shared" si="9"/>
        <v>7</v>
      </c>
    </row>
    <row r="15" spans="1:13">
      <c r="D15">
        <f t="shared" si="0"/>
        <v>15</v>
      </c>
      <c r="E15">
        <f t="shared" si="1"/>
        <v>16384</v>
      </c>
      <c r="F15">
        <f t="shared" si="6"/>
        <v>377</v>
      </c>
      <c r="G15" s="3">
        <f t="shared" si="7"/>
        <v>14</v>
      </c>
      <c r="H15" s="3">
        <f t="shared" si="2"/>
        <v>18.666666666666664</v>
      </c>
      <c r="I15" s="3">
        <f t="shared" si="3"/>
        <v>28</v>
      </c>
      <c r="J15" s="3">
        <f t="shared" si="4"/>
        <v>46.666666666666664</v>
      </c>
      <c r="K15" s="3">
        <f t="shared" si="8"/>
        <v>14</v>
      </c>
      <c r="L15" s="3">
        <f t="shared" si="5"/>
        <v>16.333333333333336</v>
      </c>
      <c r="M15" s="3">
        <f t="shared" si="9"/>
        <v>9.3333333333333339</v>
      </c>
    </row>
    <row r="16" spans="1:13">
      <c r="G16" s="3">
        <f t="shared" si="7"/>
        <v>15</v>
      </c>
      <c r="H16" s="3">
        <f t="shared" si="2"/>
        <v>20</v>
      </c>
      <c r="I16" s="3">
        <f t="shared" si="3"/>
        <v>30</v>
      </c>
      <c r="J16" s="3">
        <f t="shared" si="4"/>
        <v>50</v>
      </c>
      <c r="K16" s="3">
        <f t="shared" si="8"/>
        <v>15</v>
      </c>
      <c r="L16" s="3">
        <f t="shared" si="5"/>
        <v>17.5</v>
      </c>
      <c r="M16" s="3">
        <f t="shared" si="9"/>
        <v>11.666666666666668</v>
      </c>
    </row>
    <row r="17" spans="1:13">
      <c r="A17" s="6" t="s">
        <v>8</v>
      </c>
      <c r="B17" s="6" t="s">
        <v>9</v>
      </c>
      <c r="C17" s="6" t="s">
        <v>10</v>
      </c>
      <c r="G17" s="3">
        <f t="shared" si="7"/>
        <v>16</v>
      </c>
      <c r="H17" s="3">
        <f t="shared" si="2"/>
        <v>21.333333333333332</v>
      </c>
      <c r="I17" s="3">
        <f t="shared" si="3"/>
        <v>32</v>
      </c>
      <c r="J17" s="3">
        <f t="shared" si="4"/>
        <v>53.333333333333329</v>
      </c>
      <c r="K17" s="3">
        <f t="shared" si="8"/>
        <v>16</v>
      </c>
      <c r="L17" s="3">
        <f t="shared" si="5"/>
        <v>18.666666666666668</v>
      </c>
      <c r="M17" s="3">
        <f t="shared" si="9"/>
        <v>14</v>
      </c>
    </row>
    <row r="18" spans="1:13">
      <c r="A18" s="3" t="s">
        <v>11</v>
      </c>
      <c r="B18" s="3">
        <v>23</v>
      </c>
      <c r="C18" s="7">
        <f>B18/SUM(B18:B22)</f>
        <v>0.19827586206896552</v>
      </c>
      <c r="G18" s="3">
        <f t="shared" si="7"/>
        <v>17</v>
      </c>
      <c r="H18" s="3">
        <f t="shared" si="2"/>
        <v>22.666666666666664</v>
      </c>
      <c r="I18" s="3">
        <f t="shared" si="3"/>
        <v>34</v>
      </c>
      <c r="J18" s="3">
        <f t="shared" si="4"/>
        <v>56.666666666666664</v>
      </c>
      <c r="K18" s="3">
        <f t="shared" si="8"/>
        <v>17</v>
      </c>
      <c r="L18" s="3">
        <f t="shared" si="5"/>
        <v>19.833333333333336</v>
      </c>
      <c r="M18" s="3">
        <f t="shared" si="9"/>
        <v>16.333333333333336</v>
      </c>
    </row>
    <row r="19" spans="1:13">
      <c r="A19" s="3" t="s">
        <v>12</v>
      </c>
      <c r="B19" s="3">
        <v>38</v>
      </c>
      <c r="C19" s="7">
        <f>B19/SUM(B18:B22)</f>
        <v>0.32758620689655171</v>
      </c>
      <c r="G19" s="3">
        <f t="shared" si="7"/>
        <v>18</v>
      </c>
      <c r="H19" s="3">
        <f t="shared" si="2"/>
        <v>24</v>
      </c>
      <c r="I19" s="3">
        <f t="shared" si="3"/>
        <v>36</v>
      </c>
      <c r="J19" s="3">
        <f t="shared" si="4"/>
        <v>60</v>
      </c>
      <c r="K19" s="3">
        <f t="shared" si="8"/>
        <v>18</v>
      </c>
      <c r="L19" s="3">
        <f t="shared" si="5"/>
        <v>21</v>
      </c>
      <c r="M19" s="3">
        <f t="shared" si="9"/>
        <v>18.666666666666668</v>
      </c>
    </row>
    <row r="20" spans="1:13">
      <c r="A20" s="3" t="s">
        <v>13</v>
      </c>
      <c r="B20" s="3">
        <v>16</v>
      </c>
      <c r="C20" s="7">
        <f>B20/SUM(B18:B22)</f>
        <v>0.13793103448275862</v>
      </c>
      <c r="G20" s="3">
        <f t="shared" si="7"/>
        <v>19</v>
      </c>
      <c r="H20" s="3">
        <f t="shared" si="2"/>
        <v>25.333333333333332</v>
      </c>
      <c r="I20" s="3">
        <f t="shared" si="3"/>
        <v>38</v>
      </c>
      <c r="J20" s="3">
        <f t="shared" si="4"/>
        <v>63.333333333333329</v>
      </c>
      <c r="K20" s="3">
        <f t="shared" si="8"/>
        <v>19</v>
      </c>
      <c r="L20" s="3">
        <f t="shared" si="5"/>
        <v>22.166666666666668</v>
      </c>
      <c r="M20" s="3">
        <f t="shared" si="9"/>
        <v>21</v>
      </c>
    </row>
    <row r="21" spans="1:13">
      <c r="A21" s="3" t="s">
        <v>14</v>
      </c>
      <c r="B21" s="3">
        <v>29</v>
      </c>
      <c r="C21" s="7">
        <f>B21/SUM(B18:B22)</f>
        <v>0.25</v>
      </c>
      <c r="G21" s="3">
        <f t="shared" si="7"/>
        <v>20</v>
      </c>
      <c r="H21" s="3">
        <f t="shared" si="2"/>
        <v>26.666666666666664</v>
      </c>
      <c r="I21" s="3">
        <f t="shared" si="3"/>
        <v>40</v>
      </c>
      <c r="J21" s="3">
        <f t="shared" si="4"/>
        <v>66.666666666666657</v>
      </c>
      <c r="K21" s="4">
        <f t="shared" si="8"/>
        <v>20</v>
      </c>
      <c r="L21" s="4">
        <f t="shared" si="5"/>
        <v>23.333333333333336</v>
      </c>
      <c r="M21" s="4">
        <f t="shared" si="9"/>
        <v>23.333333333333336</v>
      </c>
    </row>
    <row r="22" spans="1:13">
      <c r="A22" s="3" t="s">
        <v>15</v>
      </c>
      <c r="B22" s="3">
        <v>10</v>
      </c>
      <c r="C22" s="7">
        <f>B22/SUM(B18:B22)</f>
        <v>8.6206896551724144E-2</v>
      </c>
      <c r="G22" s="3">
        <f t="shared" ref="G22:G26" si="10">G21+1</f>
        <v>21</v>
      </c>
      <c r="H22" s="3">
        <f t="shared" si="2"/>
        <v>28</v>
      </c>
      <c r="I22" s="3">
        <f t="shared" si="3"/>
        <v>42</v>
      </c>
      <c r="J22" s="3">
        <f t="shared" si="4"/>
        <v>70</v>
      </c>
      <c r="K22" s="3">
        <f t="shared" si="8"/>
        <v>21</v>
      </c>
      <c r="L22" s="3">
        <f t="shared" si="5"/>
        <v>24.5</v>
      </c>
      <c r="M22" s="3">
        <f t="shared" si="9"/>
        <v>25.666666666666668</v>
      </c>
    </row>
    <row r="23" spans="1:13">
      <c r="G23" s="3">
        <f t="shared" si="10"/>
        <v>22</v>
      </c>
      <c r="H23" s="3">
        <f t="shared" si="2"/>
        <v>29.333333333333332</v>
      </c>
      <c r="I23" s="3">
        <f t="shared" si="3"/>
        <v>44</v>
      </c>
      <c r="J23" s="3">
        <f t="shared" si="4"/>
        <v>73.333333333333329</v>
      </c>
      <c r="K23" s="3">
        <f t="shared" si="8"/>
        <v>22</v>
      </c>
      <c r="L23" s="3">
        <f t="shared" si="5"/>
        <v>25.666666666666668</v>
      </c>
      <c r="M23" s="3">
        <f t="shared" si="9"/>
        <v>28</v>
      </c>
    </row>
    <row r="24" spans="1:13" ht="15.75">
      <c r="A24" s="8" t="s">
        <v>16</v>
      </c>
      <c r="B24" s="8" t="s">
        <v>17</v>
      </c>
      <c r="C24" s="8" t="s">
        <v>10</v>
      </c>
      <c r="G24" s="3">
        <f t="shared" si="10"/>
        <v>23</v>
      </c>
      <c r="H24" s="3">
        <f t="shared" si="2"/>
        <v>30.666666666666664</v>
      </c>
      <c r="I24" s="3">
        <f t="shared" si="3"/>
        <v>46</v>
      </c>
      <c r="J24" s="3">
        <f t="shared" si="4"/>
        <v>76.666666666666657</v>
      </c>
      <c r="K24" s="3">
        <f t="shared" si="8"/>
        <v>23</v>
      </c>
      <c r="L24" s="3">
        <f t="shared" si="5"/>
        <v>26.833333333333336</v>
      </c>
      <c r="M24" s="3">
        <f t="shared" si="9"/>
        <v>30.333333333333336</v>
      </c>
    </row>
    <row r="25" spans="1:13">
      <c r="A25" s="9" t="s">
        <v>18</v>
      </c>
      <c r="B25" s="10">
        <v>43810000</v>
      </c>
      <c r="C25" s="11">
        <f>B25/SUM($B$25:$B$30)</f>
        <v>0.29276931301790965</v>
      </c>
      <c r="G25" s="4">
        <f t="shared" si="10"/>
        <v>24</v>
      </c>
      <c r="H25" s="4">
        <f t="shared" si="2"/>
        <v>32</v>
      </c>
      <c r="I25" s="4">
        <f t="shared" si="3"/>
        <v>48</v>
      </c>
      <c r="J25" s="4">
        <f t="shared" si="4"/>
        <v>80</v>
      </c>
      <c r="K25" s="5">
        <f t="shared" si="8"/>
        <v>24</v>
      </c>
      <c r="L25" s="3">
        <f t="shared" si="5"/>
        <v>28</v>
      </c>
      <c r="M25" s="3">
        <f t="shared" si="9"/>
        <v>32.666666666666671</v>
      </c>
    </row>
    <row r="26" spans="1:13">
      <c r="A26" s="9" t="s">
        <v>19</v>
      </c>
      <c r="B26" s="10">
        <v>42330000</v>
      </c>
      <c r="C26" s="11">
        <f t="shared" ref="C26:C30" si="11">B26/SUM($B$25:$B$30)</f>
        <v>0.28287890938251803</v>
      </c>
      <c r="G26" s="3">
        <f t="shared" si="10"/>
        <v>25</v>
      </c>
      <c r="H26" s="3">
        <f t="shared" si="2"/>
        <v>33.333333333333329</v>
      </c>
      <c r="I26" s="3">
        <f t="shared" si="3"/>
        <v>50</v>
      </c>
      <c r="J26" s="3">
        <f t="shared" si="4"/>
        <v>83.333333333333329</v>
      </c>
      <c r="K26" s="3">
        <f t="shared" si="8"/>
        <v>25</v>
      </c>
      <c r="L26" s="3">
        <f t="shared" si="5"/>
        <v>29.166666666666668</v>
      </c>
      <c r="M26" s="3">
        <f t="shared" si="9"/>
        <v>35</v>
      </c>
    </row>
    <row r="27" spans="1:13">
      <c r="A27" s="9" t="s">
        <v>20</v>
      </c>
      <c r="B27" s="10">
        <v>30370000</v>
      </c>
      <c r="C27" s="11">
        <f t="shared" si="11"/>
        <v>0.20295375568029939</v>
      </c>
    </row>
    <row r="28" spans="1:13">
      <c r="A28" s="9" t="s">
        <v>21</v>
      </c>
      <c r="B28" s="10">
        <v>13720000</v>
      </c>
      <c r="C28" s="11">
        <f t="shared" si="11"/>
        <v>9.1686714782143811E-2</v>
      </c>
    </row>
    <row r="29" spans="1:13">
      <c r="A29" s="9" t="s">
        <v>22</v>
      </c>
      <c r="B29" s="10">
        <v>10400000</v>
      </c>
      <c r="C29" s="11">
        <f t="shared" si="11"/>
        <v>6.950013365410318E-2</v>
      </c>
    </row>
    <row r="30" spans="1:13">
      <c r="A30" s="9" t="s">
        <v>23</v>
      </c>
      <c r="B30" s="10">
        <v>9010000</v>
      </c>
      <c r="C30" s="11">
        <f t="shared" si="11"/>
        <v>6.0211173483025932E-2</v>
      </c>
    </row>
    <row r="32" spans="1:13">
      <c r="A32" s="12" t="s">
        <v>24</v>
      </c>
      <c r="B32" s="12" t="s">
        <v>31</v>
      </c>
      <c r="C32" s="12" t="s">
        <v>32</v>
      </c>
      <c r="D32" s="12" t="s">
        <v>33</v>
      </c>
      <c r="E32" s="12" t="s">
        <v>34</v>
      </c>
    </row>
    <row r="33" spans="1:5">
      <c r="A33" s="3" t="s">
        <v>25</v>
      </c>
      <c r="B33" s="3">
        <f ca="1">RANDBETWEEN(2,10)</f>
        <v>2</v>
      </c>
      <c r="C33" s="3">
        <f t="shared" ref="C33:D38" ca="1" si="12">RANDBETWEEN(2,10)</f>
        <v>2</v>
      </c>
      <c r="D33" s="3">
        <f t="shared" ca="1" si="12"/>
        <v>8</v>
      </c>
      <c r="E33" s="16">
        <f ca="1">AVERAGE(B33:D33)</f>
        <v>4</v>
      </c>
    </row>
    <row r="34" spans="1:5">
      <c r="A34" s="3" t="s">
        <v>26</v>
      </c>
      <c r="B34" s="3">
        <f t="shared" ref="B34:B38" ca="1" si="13">RANDBETWEEN(2,10)</f>
        <v>5</v>
      </c>
      <c r="C34" s="3">
        <f t="shared" ca="1" si="12"/>
        <v>7</v>
      </c>
      <c r="D34" s="3">
        <f t="shared" ca="1" si="12"/>
        <v>10</v>
      </c>
      <c r="E34" s="16">
        <f t="shared" ref="E34:E38" ca="1" si="14">AVERAGE(B34:D34)</f>
        <v>7.333333333333333</v>
      </c>
    </row>
    <row r="35" spans="1:5">
      <c r="A35" s="3" t="s">
        <v>27</v>
      </c>
      <c r="B35" s="3">
        <f t="shared" ca="1" si="13"/>
        <v>9</v>
      </c>
      <c r="C35" s="3">
        <f t="shared" ca="1" si="12"/>
        <v>10</v>
      </c>
      <c r="D35" s="3">
        <f t="shared" ca="1" si="12"/>
        <v>9</v>
      </c>
      <c r="E35" s="16">
        <f t="shared" ca="1" si="14"/>
        <v>9.3333333333333339</v>
      </c>
    </row>
    <row r="36" spans="1:5">
      <c r="A36" s="3" t="s">
        <v>28</v>
      </c>
      <c r="B36" s="3">
        <f t="shared" ca="1" si="13"/>
        <v>7</v>
      </c>
      <c r="C36" s="3">
        <f t="shared" ca="1" si="12"/>
        <v>8</v>
      </c>
      <c r="D36" s="3">
        <f t="shared" ca="1" si="12"/>
        <v>7</v>
      </c>
      <c r="E36" s="16">
        <f t="shared" ca="1" si="14"/>
        <v>7.333333333333333</v>
      </c>
    </row>
    <row r="37" spans="1:5">
      <c r="A37" s="3" t="s">
        <v>29</v>
      </c>
      <c r="B37" s="3">
        <f t="shared" ca="1" si="13"/>
        <v>3</v>
      </c>
      <c r="C37" s="3">
        <f t="shared" ca="1" si="12"/>
        <v>5</v>
      </c>
      <c r="D37" s="3">
        <f t="shared" ca="1" si="12"/>
        <v>4</v>
      </c>
      <c r="E37" s="16">
        <f t="shared" ca="1" si="14"/>
        <v>4</v>
      </c>
    </row>
    <row r="38" spans="1:5">
      <c r="A38" s="3" t="s">
        <v>30</v>
      </c>
      <c r="B38" s="3">
        <f t="shared" ca="1" si="13"/>
        <v>9</v>
      </c>
      <c r="C38" s="3">
        <f t="shared" ca="1" si="12"/>
        <v>7</v>
      </c>
      <c r="D38" s="3">
        <f t="shared" ca="1" si="12"/>
        <v>6</v>
      </c>
      <c r="E38" s="16">
        <f t="shared" ca="1" si="14"/>
        <v>7.333333333333333</v>
      </c>
    </row>
    <row r="40" spans="1:5">
      <c r="A40" s="14" t="s">
        <v>35</v>
      </c>
      <c r="B40" s="17">
        <f ca="1">AVERAGE(E33:E38)</f>
        <v>6.5555555555555545</v>
      </c>
    </row>
    <row r="41" spans="1:5">
      <c r="A41" s="14" t="s">
        <v>36</v>
      </c>
      <c r="B41" s="15">
        <f ca="1">MIN(B33:D38)</f>
        <v>2</v>
      </c>
    </row>
    <row r="42" spans="1:5">
      <c r="A42" s="14" t="s">
        <v>37</v>
      </c>
      <c r="B42" s="15">
        <f ca="1">MAX(B33:D38)</f>
        <v>10</v>
      </c>
    </row>
    <row r="43" spans="1:5">
      <c r="A43" s="14" t="s">
        <v>38</v>
      </c>
      <c r="B43" s="15">
        <f ca="1">COUNTIF(E33:E38,"&lt;6")</f>
        <v>2</v>
      </c>
    </row>
    <row r="44" spans="1:5">
      <c r="A44" s="14" t="s">
        <v>39</v>
      </c>
      <c r="B44" s="15" t="str">
        <f ca="1">IF(B40&gt;=6,"Promosso","Bocciato")</f>
        <v>Promosso</v>
      </c>
      <c r="C44" s="15" t="str">
        <f ca="1">IF(B43&gt;3,"Bocciato",IF(B43=0,"Promosso","Rimandato"))</f>
        <v>Rimandato</v>
      </c>
      <c r="D44">
        <f ca="1">IF(C44="Rimandato",B43,"")</f>
        <v>2</v>
      </c>
    </row>
    <row r="45" spans="1:5">
      <c r="D45" s="15">
        <f ca="1">IF(B43&gt;3,"",IF(B43=0,"",B43))</f>
        <v>2</v>
      </c>
    </row>
    <row r="47" spans="1:5">
      <c r="A47" s="13" t="s">
        <v>40</v>
      </c>
      <c r="B47" s="24">
        <v>2</v>
      </c>
    </row>
    <row r="48" spans="1:5">
      <c r="A48" s="13" t="s">
        <v>41</v>
      </c>
      <c r="B48" s="24">
        <v>3</v>
      </c>
    </row>
    <row r="49" spans="1:6">
      <c r="A49" s="19" t="s">
        <v>43</v>
      </c>
      <c r="B49" s="20" t="s">
        <v>51</v>
      </c>
      <c r="C49" s="20" t="s">
        <v>52</v>
      </c>
      <c r="D49" s="20" t="s">
        <v>53</v>
      </c>
    </row>
    <row r="50" spans="1:6">
      <c r="A50" s="21" t="s">
        <v>42</v>
      </c>
      <c r="B50" s="21" t="s">
        <v>50</v>
      </c>
      <c r="C50" s="22"/>
    </row>
    <row r="51" spans="1:6">
      <c r="A51" s="13" t="s">
        <v>44</v>
      </c>
      <c r="B51" s="18">
        <f ca="1">RANDBETWEEN(50,90)</f>
        <v>90</v>
      </c>
      <c r="C51" s="18">
        <f ca="1">RANDBETWEEN(50,90)</f>
        <v>65</v>
      </c>
      <c r="D51" s="23">
        <f ca="1">B51*$B$47+C51*$B$48</f>
        <v>375</v>
      </c>
    </row>
    <row r="52" spans="1:6">
      <c r="A52" s="13" t="s">
        <v>45</v>
      </c>
      <c r="B52" s="18">
        <f t="shared" ref="B52:C56" ca="1" si="15">RANDBETWEEN(50,90)</f>
        <v>83</v>
      </c>
      <c r="C52" s="18">
        <f t="shared" ca="1" si="15"/>
        <v>78</v>
      </c>
      <c r="D52" s="23">
        <f t="shared" ref="D52:D56" ca="1" si="16">B52*B$47+C52*B$48</f>
        <v>400</v>
      </c>
    </row>
    <row r="53" spans="1:6">
      <c r="A53" s="13" t="s">
        <v>46</v>
      </c>
      <c r="B53" s="18">
        <f t="shared" ca="1" si="15"/>
        <v>89</v>
      </c>
      <c r="C53" s="18">
        <f t="shared" ca="1" si="15"/>
        <v>66</v>
      </c>
      <c r="D53" s="23">
        <f t="shared" ca="1" si="16"/>
        <v>376</v>
      </c>
    </row>
    <row r="54" spans="1:6">
      <c r="A54" s="13" t="s">
        <v>47</v>
      </c>
      <c r="B54" s="18">
        <f t="shared" ca="1" si="15"/>
        <v>53</v>
      </c>
      <c r="C54" s="18">
        <f t="shared" ca="1" si="15"/>
        <v>81</v>
      </c>
      <c r="D54" s="23">
        <f t="shared" ca="1" si="16"/>
        <v>349</v>
      </c>
    </row>
    <row r="55" spans="1:6">
      <c r="A55" s="13" t="s">
        <v>48</v>
      </c>
      <c r="B55" s="18">
        <f t="shared" ca="1" si="15"/>
        <v>54</v>
      </c>
      <c r="C55" s="18">
        <f t="shared" ca="1" si="15"/>
        <v>56</v>
      </c>
      <c r="D55" s="23">
        <f t="shared" ca="1" si="16"/>
        <v>276</v>
      </c>
    </row>
    <row r="56" spans="1:6">
      <c r="A56" s="13" t="s">
        <v>49</v>
      </c>
      <c r="B56" s="18">
        <f t="shared" ca="1" si="15"/>
        <v>86</v>
      </c>
      <c r="C56" s="18">
        <f t="shared" ca="1" si="15"/>
        <v>81</v>
      </c>
      <c r="D56" s="23">
        <f t="shared" ca="1" si="16"/>
        <v>415</v>
      </c>
    </row>
    <row r="57" spans="1:6">
      <c r="D57" s="23">
        <f ca="1">SUM(D51:D56)</f>
        <v>2191</v>
      </c>
      <c r="E57" t="str">
        <f ca="1">IF(D57&gt;2000,"SODD.","NON SODD.")</f>
        <v>SODD.</v>
      </c>
    </row>
    <row r="59" spans="1:6" s="25" customFormat="1">
      <c r="A59" s="5" t="s">
        <v>54</v>
      </c>
      <c r="B59" s="3" t="s">
        <v>55</v>
      </c>
    </row>
    <row r="60" spans="1:6" s="25" customFormat="1">
      <c r="A60" s="27">
        <v>150</v>
      </c>
      <c r="B60" s="27">
        <v>20</v>
      </c>
      <c r="C60" s="3" t="s">
        <v>56</v>
      </c>
    </row>
    <row r="61" spans="1:6" s="25" customFormat="1">
      <c r="A61" s="27">
        <v>100</v>
      </c>
      <c r="B61" s="27">
        <v>25</v>
      </c>
      <c r="C61" s="3" t="s">
        <v>57</v>
      </c>
    </row>
    <row r="62" spans="1:6" s="25" customFormat="1">
      <c r="A62" s="27">
        <v>0</v>
      </c>
      <c r="B62" s="27">
        <v>40</v>
      </c>
      <c r="C62" s="3" t="s">
        <v>58</v>
      </c>
    </row>
    <row r="63" spans="1:6" s="25" customFormat="1"/>
    <row r="64" spans="1:6" s="25" customFormat="1">
      <c r="A64" s="3" t="s">
        <v>59</v>
      </c>
      <c r="B64" s="3" t="s">
        <v>56</v>
      </c>
      <c r="C64" s="3" t="s">
        <v>57</v>
      </c>
      <c r="D64" s="3" t="s">
        <v>58</v>
      </c>
      <c r="E64" s="3" t="s">
        <v>60</v>
      </c>
      <c r="F64" s="3" t="s">
        <v>61</v>
      </c>
    </row>
    <row r="65" spans="1:6" s="25" customFormat="1">
      <c r="A65" s="26">
        <v>1</v>
      </c>
      <c r="B65" s="27">
        <f>$A$60+$B$60*A65</f>
        <v>170</v>
      </c>
      <c r="C65" s="27">
        <f>$A$61+$B$61*A65</f>
        <v>125</v>
      </c>
      <c r="D65" s="27">
        <f>$B$62*A65</f>
        <v>40</v>
      </c>
      <c r="E65" s="28" t="str">
        <f>IF(B65&lt;C65,"A","B")</f>
        <v>B</v>
      </c>
      <c r="F65" s="28" t="str">
        <f>IF(D65&lt;MIN(B65:C65),"C",E65)</f>
        <v>C</v>
      </c>
    </row>
    <row r="66" spans="1:6" s="25" customFormat="1">
      <c r="A66" s="3">
        <f>A65+1</f>
        <v>2</v>
      </c>
      <c r="B66" s="27">
        <f>$A$60+$B$60*A66</f>
        <v>190</v>
      </c>
      <c r="C66" s="27">
        <f t="shared" ref="C66:C85" si="17">$A$61+$B$61*A66</f>
        <v>150</v>
      </c>
      <c r="D66" s="27">
        <f t="shared" ref="D66:D85" si="18">$B$62*A66</f>
        <v>80</v>
      </c>
      <c r="E66" s="28" t="str">
        <f t="shared" ref="E66:E85" si="19">IF(B66&lt;C66,"A","B")</f>
        <v>B</v>
      </c>
      <c r="F66" s="28" t="str">
        <f t="shared" ref="F66:F85" si="20">IF(B66&lt;C66,IF(D66&lt;B66,"C","A"),IF(D66&lt;C66,"C","B"))</f>
        <v>C</v>
      </c>
    </row>
    <row r="67" spans="1:6" s="25" customFormat="1">
      <c r="A67" s="3">
        <f t="shared" ref="A67:A85" si="21">A66+1</f>
        <v>3</v>
      </c>
      <c r="B67" s="27">
        <f t="shared" ref="B67:B85" si="22">$A$60+$B$60*A67</f>
        <v>210</v>
      </c>
      <c r="C67" s="27">
        <f t="shared" si="17"/>
        <v>175</v>
      </c>
      <c r="D67" s="27">
        <f t="shared" si="18"/>
        <v>120</v>
      </c>
      <c r="E67" s="28" t="str">
        <f t="shared" si="19"/>
        <v>B</v>
      </c>
      <c r="F67" s="28" t="str">
        <f t="shared" si="20"/>
        <v>C</v>
      </c>
    </row>
    <row r="68" spans="1:6" s="25" customFormat="1">
      <c r="A68" s="3">
        <f t="shared" si="21"/>
        <v>4</v>
      </c>
      <c r="B68" s="27">
        <f t="shared" si="22"/>
        <v>230</v>
      </c>
      <c r="C68" s="27">
        <f t="shared" si="17"/>
        <v>200</v>
      </c>
      <c r="D68" s="27">
        <f t="shared" si="18"/>
        <v>160</v>
      </c>
      <c r="E68" s="28" t="str">
        <f t="shared" si="19"/>
        <v>B</v>
      </c>
      <c r="F68" s="28" t="str">
        <f t="shared" si="20"/>
        <v>C</v>
      </c>
    </row>
    <row r="69" spans="1:6" s="25" customFormat="1">
      <c r="A69" s="3">
        <f t="shared" si="21"/>
        <v>5</v>
      </c>
      <c r="B69" s="27">
        <f t="shared" si="22"/>
        <v>250</v>
      </c>
      <c r="C69" s="27">
        <f t="shared" si="17"/>
        <v>225</v>
      </c>
      <c r="D69" s="27">
        <f t="shared" si="18"/>
        <v>200</v>
      </c>
      <c r="E69" s="28" t="str">
        <f t="shared" si="19"/>
        <v>B</v>
      </c>
      <c r="F69" s="28" t="str">
        <f t="shared" si="20"/>
        <v>C</v>
      </c>
    </row>
    <row r="70" spans="1:6" s="25" customFormat="1">
      <c r="A70" s="3">
        <f t="shared" si="21"/>
        <v>6</v>
      </c>
      <c r="B70" s="27">
        <f t="shared" si="22"/>
        <v>270</v>
      </c>
      <c r="C70" s="27">
        <f t="shared" si="17"/>
        <v>250</v>
      </c>
      <c r="D70" s="27">
        <f t="shared" si="18"/>
        <v>240</v>
      </c>
      <c r="E70" s="28" t="str">
        <f t="shared" si="19"/>
        <v>B</v>
      </c>
      <c r="F70" s="28" t="str">
        <f t="shared" si="20"/>
        <v>C</v>
      </c>
    </row>
    <row r="71" spans="1:6" s="25" customFormat="1">
      <c r="A71" s="3">
        <f t="shared" si="21"/>
        <v>7</v>
      </c>
      <c r="B71" s="27">
        <f t="shared" si="22"/>
        <v>290</v>
      </c>
      <c r="C71" s="27">
        <f t="shared" si="17"/>
        <v>275</v>
      </c>
      <c r="D71" s="27">
        <f t="shared" si="18"/>
        <v>280</v>
      </c>
      <c r="E71" s="28" t="str">
        <f t="shared" si="19"/>
        <v>B</v>
      </c>
      <c r="F71" s="28" t="str">
        <f t="shared" si="20"/>
        <v>B</v>
      </c>
    </row>
    <row r="72" spans="1:6" s="25" customFormat="1">
      <c r="A72" s="3">
        <f t="shared" si="21"/>
        <v>8</v>
      </c>
      <c r="B72" s="27">
        <f t="shared" si="22"/>
        <v>310</v>
      </c>
      <c r="C72" s="27">
        <f t="shared" si="17"/>
        <v>300</v>
      </c>
      <c r="D72" s="27">
        <f t="shared" si="18"/>
        <v>320</v>
      </c>
      <c r="E72" s="28" t="str">
        <f t="shared" si="19"/>
        <v>B</v>
      </c>
      <c r="F72" s="28" t="str">
        <f t="shared" si="20"/>
        <v>B</v>
      </c>
    </row>
    <row r="73" spans="1:6" s="25" customFormat="1">
      <c r="A73" s="3">
        <f t="shared" si="21"/>
        <v>9</v>
      </c>
      <c r="B73" s="27">
        <f t="shared" si="22"/>
        <v>330</v>
      </c>
      <c r="C73" s="27">
        <f t="shared" si="17"/>
        <v>325</v>
      </c>
      <c r="D73" s="27">
        <f t="shared" si="18"/>
        <v>360</v>
      </c>
      <c r="E73" s="28" t="str">
        <f t="shared" si="19"/>
        <v>B</v>
      </c>
      <c r="F73" s="28" t="str">
        <f t="shared" si="20"/>
        <v>B</v>
      </c>
    </row>
    <row r="74" spans="1:6" s="25" customFormat="1">
      <c r="A74" s="3">
        <f t="shared" si="21"/>
        <v>10</v>
      </c>
      <c r="B74" s="27">
        <f t="shared" si="22"/>
        <v>350</v>
      </c>
      <c r="C74" s="27">
        <f t="shared" si="17"/>
        <v>350</v>
      </c>
      <c r="D74" s="27">
        <f t="shared" si="18"/>
        <v>400</v>
      </c>
      <c r="E74" s="28" t="str">
        <f t="shared" si="19"/>
        <v>B</v>
      </c>
      <c r="F74" s="28" t="str">
        <f t="shared" si="20"/>
        <v>B</v>
      </c>
    </row>
    <row r="75" spans="1:6" s="25" customFormat="1">
      <c r="A75" s="3">
        <f t="shared" si="21"/>
        <v>11</v>
      </c>
      <c r="B75" s="27">
        <f t="shared" si="22"/>
        <v>370</v>
      </c>
      <c r="C75" s="27">
        <f t="shared" si="17"/>
        <v>375</v>
      </c>
      <c r="D75" s="27">
        <f t="shared" si="18"/>
        <v>440</v>
      </c>
      <c r="E75" s="28" t="str">
        <f t="shared" si="19"/>
        <v>A</v>
      </c>
      <c r="F75" s="28" t="str">
        <f t="shared" si="20"/>
        <v>A</v>
      </c>
    </row>
    <row r="76" spans="1:6" s="25" customFormat="1">
      <c r="A76" s="3">
        <f t="shared" si="21"/>
        <v>12</v>
      </c>
      <c r="B76" s="27">
        <f t="shared" si="22"/>
        <v>390</v>
      </c>
      <c r="C76" s="27">
        <f t="shared" si="17"/>
        <v>400</v>
      </c>
      <c r="D76" s="27">
        <f t="shared" si="18"/>
        <v>480</v>
      </c>
      <c r="E76" s="28" t="str">
        <f t="shared" si="19"/>
        <v>A</v>
      </c>
      <c r="F76" s="28" t="str">
        <f t="shared" si="20"/>
        <v>A</v>
      </c>
    </row>
    <row r="77" spans="1:6" s="25" customFormat="1">
      <c r="A77" s="3">
        <f t="shared" si="21"/>
        <v>13</v>
      </c>
      <c r="B77" s="27">
        <f t="shared" si="22"/>
        <v>410</v>
      </c>
      <c r="C77" s="27">
        <f t="shared" si="17"/>
        <v>425</v>
      </c>
      <c r="D77" s="27">
        <f t="shared" si="18"/>
        <v>520</v>
      </c>
      <c r="E77" s="28" t="str">
        <f t="shared" si="19"/>
        <v>A</v>
      </c>
      <c r="F77" s="28" t="str">
        <f t="shared" si="20"/>
        <v>A</v>
      </c>
    </row>
    <row r="78" spans="1:6" s="25" customFormat="1">
      <c r="A78" s="3">
        <f t="shared" si="21"/>
        <v>14</v>
      </c>
      <c r="B78" s="27">
        <f t="shared" si="22"/>
        <v>430</v>
      </c>
      <c r="C78" s="27">
        <f t="shared" si="17"/>
        <v>450</v>
      </c>
      <c r="D78" s="27">
        <f t="shared" si="18"/>
        <v>560</v>
      </c>
      <c r="E78" s="28" t="str">
        <f t="shared" si="19"/>
        <v>A</v>
      </c>
      <c r="F78" s="28" t="str">
        <f t="shared" si="20"/>
        <v>A</v>
      </c>
    </row>
    <row r="79" spans="1:6" s="25" customFormat="1">
      <c r="A79" s="3">
        <f t="shared" si="21"/>
        <v>15</v>
      </c>
      <c r="B79" s="27">
        <f t="shared" si="22"/>
        <v>450</v>
      </c>
      <c r="C79" s="27">
        <f t="shared" si="17"/>
        <v>475</v>
      </c>
      <c r="D79" s="27">
        <f t="shared" si="18"/>
        <v>600</v>
      </c>
      <c r="E79" s="28" t="str">
        <f t="shared" si="19"/>
        <v>A</v>
      </c>
      <c r="F79" s="28" t="str">
        <f t="shared" si="20"/>
        <v>A</v>
      </c>
    </row>
    <row r="80" spans="1:6" s="25" customFormat="1">
      <c r="A80" s="3">
        <f t="shared" si="21"/>
        <v>16</v>
      </c>
      <c r="B80" s="27">
        <f t="shared" si="22"/>
        <v>470</v>
      </c>
      <c r="C80" s="27">
        <f t="shared" si="17"/>
        <v>500</v>
      </c>
      <c r="D80" s="27">
        <f t="shared" si="18"/>
        <v>640</v>
      </c>
      <c r="E80" s="28" t="str">
        <f t="shared" si="19"/>
        <v>A</v>
      </c>
      <c r="F80" s="28" t="str">
        <f t="shared" si="20"/>
        <v>A</v>
      </c>
    </row>
    <row r="81" spans="1:6" s="25" customFormat="1">
      <c r="A81" s="3">
        <f t="shared" si="21"/>
        <v>17</v>
      </c>
      <c r="B81" s="27">
        <f t="shared" si="22"/>
        <v>490</v>
      </c>
      <c r="C81" s="27">
        <f t="shared" si="17"/>
        <v>525</v>
      </c>
      <c r="D81" s="27">
        <f t="shared" si="18"/>
        <v>680</v>
      </c>
      <c r="E81" s="28" t="str">
        <f t="shared" si="19"/>
        <v>A</v>
      </c>
      <c r="F81" s="28" t="str">
        <f t="shared" si="20"/>
        <v>A</v>
      </c>
    </row>
    <row r="82" spans="1:6" s="25" customFormat="1">
      <c r="A82" s="3">
        <f t="shared" si="21"/>
        <v>18</v>
      </c>
      <c r="B82" s="27">
        <f t="shared" si="22"/>
        <v>510</v>
      </c>
      <c r="C82" s="27">
        <f t="shared" si="17"/>
        <v>550</v>
      </c>
      <c r="D82" s="27">
        <f t="shared" si="18"/>
        <v>720</v>
      </c>
      <c r="E82" s="28" t="str">
        <f t="shared" si="19"/>
        <v>A</v>
      </c>
      <c r="F82" s="28" t="str">
        <f t="shared" si="20"/>
        <v>A</v>
      </c>
    </row>
    <row r="83" spans="1:6" s="25" customFormat="1">
      <c r="A83" s="3">
        <f t="shared" si="21"/>
        <v>19</v>
      </c>
      <c r="B83" s="27">
        <f t="shared" si="22"/>
        <v>530</v>
      </c>
      <c r="C83" s="27">
        <f t="shared" si="17"/>
        <v>575</v>
      </c>
      <c r="D83" s="27">
        <f t="shared" si="18"/>
        <v>760</v>
      </c>
      <c r="E83" s="28" t="str">
        <f t="shared" si="19"/>
        <v>A</v>
      </c>
      <c r="F83" s="28" t="str">
        <f t="shared" si="20"/>
        <v>A</v>
      </c>
    </row>
    <row r="84" spans="1:6" s="25" customFormat="1">
      <c r="A84" s="3">
        <f t="shared" si="21"/>
        <v>20</v>
      </c>
      <c r="B84" s="27">
        <f t="shared" si="22"/>
        <v>550</v>
      </c>
      <c r="C84" s="27">
        <f t="shared" si="17"/>
        <v>600</v>
      </c>
      <c r="D84" s="27">
        <f t="shared" si="18"/>
        <v>800</v>
      </c>
      <c r="E84" s="28" t="str">
        <f t="shared" si="19"/>
        <v>A</v>
      </c>
      <c r="F84" s="28" t="str">
        <f t="shared" si="20"/>
        <v>A</v>
      </c>
    </row>
    <row r="85" spans="1:6" s="25" customFormat="1">
      <c r="A85" s="3">
        <f t="shared" si="21"/>
        <v>21</v>
      </c>
      <c r="B85" s="27">
        <f t="shared" si="22"/>
        <v>570</v>
      </c>
      <c r="C85" s="27">
        <f t="shared" si="17"/>
        <v>625</v>
      </c>
      <c r="D85" s="27">
        <f t="shared" si="18"/>
        <v>840</v>
      </c>
      <c r="E85" s="28" t="str">
        <f t="shared" si="19"/>
        <v>A</v>
      </c>
      <c r="F85" s="28" t="str">
        <f t="shared" si="20"/>
        <v>A</v>
      </c>
    </row>
    <row r="86" spans="1:6" s="25" customFormat="1"/>
    <row r="87" spans="1:6" s="25" customFormat="1">
      <c r="A87" s="5" t="s">
        <v>54</v>
      </c>
      <c r="B87" s="27">
        <v>1800</v>
      </c>
      <c r="C87" s="27">
        <v>1000</v>
      </c>
      <c r="D87" s="27">
        <v>0</v>
      </c>
    </row>
    <row r="88" spans="1:6" s="25" customFormat="1">
      <c r="A88" s="3" t="s">
        <v>55</v>
      </c>
      <c r="B88" s="27">
        <v>100</v>
      </c>
      <c r="C88" s="27">
        <v>300</v>
      </c>
      <c r="D88" s="27">
        <v>450</v>
      </c>
    </row>
    <row r="89" spans="1:6" s="25" customFormat="1">
      <c r="A89" s="26" t="s">
        <v>62</v>
      </c>
      <c r="B89" s="27" t="s">
        <v>63</v>
      </c>
      <c r="C89" s="27" t="s">
        <v>64</v>
      </c>
      <c r="D89" s="27" t="s">
        <v>65</v>
      </c>
      <c r="E89" s="29" t="s">
        <v>60</v>
      </c>
    </row>
    <row r="90" spans="1:6" s="25" customFormat="1">
      <c r="A90" s="26">
        <v>0</v>
      </c>
      <c r="B90" s="27">
        <f>B$87+B$88*$A90</f>
        <v>1800</v>
      </c>
      <c r="C90" s="27">
        <f t="shared" ref="C90:D90" si="23">C$87+C$88*$A90</f>
        <v>1000</v>
      </c>
      <c r="D90" s="27">
        <f t="shared" si="23"/>
        <v>0</v>
      </c>
      <c r="E90" s="28" t="str">
        <f>IF(B90&gt;C90,IF(D90&gt;B90,"C","A"),IF(D90&gt;C90,"C","B"))</f>
        <v>A</v>
      </c>
      <c r="F90" s="30"/>
    </row>
    <row r="91" spans="1:6" s="25" customFormat="1">
      <c r="A91" s="26">
        <v>1</v>
      </c>
      <c r="B91" s="27">
        <f t="shared" ref="B91:D105" si="24">B$87+B$88*$A91</f>
        <v>1900</v>
      </c>
      <c r="C91" s="27">
        <f t="shared" si="24"/>
        <v>1300</v>
      </c>
      <c r="D91" s="27">
        <f t="shared" si="24"/>
        <v>450</v>
      </c>
      <c r="E91" s="28" t="str">
        <f t="shared" ref="E91:E105" si="25">IF(B91&gt;C91,IF(D91&gt;B91,"C","A"),IF(D91&gt;C91,"C","B"))</f>
        <v>A</v>
      </c>
      <c r="F91" s="30"/>
    </row>
    <row r="92" spans="1:6" s="25" customFormat="1">
      <c r="A92" s="26">
        <v>2</v>
      </c>
      <c r="B92" s="27">
        <f t="shared" si="24"/>
        <v>2000</v>
      </c>
      <c r="C92" s="27">
        <f t="shared" si="24"/>
        <v>1600</v>
      </c>
      <c r="D92" s="27">
        <f t="shared" si="24"/>
        <v>900</v>
      </c>
      <c r="E92" s="28" t="str">
        <f t="shared" si="25"/>
        <v>A</v>
      </c>
      <c r="F92" s="30"/>
    </row>
    <row r="93" spans="1:6" s="25" customFormat="1">
      <c r="A93" s="26">
        <v>3</v>
      </c>
      <c r="B93" s="27">
        <f t="shared" si="24"/>
        <v>2100</v>
      </c>
      <c r="C93" s="27">
        <f t="shared" si="24"/>
        <v>1900</v>
      </c>
      <c r="D93" s="27">
        <f t="shared" si="24"/>
        <v>1350</v>
      </c>
      <c r="E93" s="28" t="str">
        <f t="shared" si="25"/>
        <v>A</v>
      </c>
      <c r="F93" s="30"/>
    </row>
    <row r="94" spans="1:6" s="25" customFormat="1">
      <c r="A94" s="26">
        <v>4</v>
      </c>
      <c r="B94" s="27">
        <f t="shared" si="24"/>
        <v>2200</v>
      </c>
      <c r="C94" s="27">
        <f t="shared" si="24"/>
        <v>2200</v>
      </c>
      <c r="D94" s="27">
        <f t="shared" si="24"/>
        <v>1800</v>
      </c>
      <c r="E94" s="28" t="str">
        <f t="shared" si="25"/>
        <v>B</v>
      </c>
      <c r="F94" s="30"/>
    </row>
    <row r="95" spans="1:6" s="25" customFormat="1">
      <c r="A95" s="26">
        <v>5</v>
      </c>
      <c r="B95" s="27">
        <f t="shared" si="24"/>
        <v>2300</v>
      </c>
      <c r="C95" s="27">
        <f t="shared" si="24"/>
        <v>2500</v>
      </c>
      <c r="D95" s="27">
        <f t="shared" si="24"/>
        <v>2250</v>
      </c>
      <c r="E95" s="28" t="str">
        <f t="shared" si="25"/>
        <v>B</v>
      </c>
      <c r="F95" s="30"/>
    </row>
    <row r="96" spans="1:6" s="25" customFormat="1">
      <c r="A96" s="26">
        <v>6</v>
      </c>
      <c r="B96" s="27">
        <f t="shared" si="24"/>
        <v>2400</v>
      </c>
      <c r="C96" s="27">
        <f t="shared" si="24"/>
        <v>2800</v>
      </c>
      <c r="D96" s="27">
        <f t="shared" si="24"/>
        <v>2700</v>
      </c>
      <c r="E96" s="28" t="str">
        <f t="shared" si="25"/>
        <v>B</v>
      </c>
      <c r="F96" s="30"/>
    </row>
    <row r="97" spans="1:6" s="25" customFormat="1">
      <c r="A97" s="26">
        <v>7</v>
      </c>
      <c r="B97" s="27">
        <f t="shared" si="24"/>
        <v>2500</v>
      </c>
      <c r="C97" s="27">
        <f t="shared" si="24"/>
        <v>3100</v>
      </c>
      <c r="D97" s="27">
        <f t="shared" si="24"/>
        <v>3150</v>
      </c>
      <c r="E97" s="28" t="str">
        <f t="shared" si="25"/>
        <v>C</v>
      </c>
      <c r="F97" s="30"/>
    </row>
    <row r="98" spans="1:6" s="25" customFormat="1">
      <c r="A98" s="26">
        <v>8</v>
      </c>
      <c r="B98" s="27">
        <f t="shared" si="24"/>
        <v>2600</v>
      </c>
      <c r="C98" s="27">
        <f t="shared" si="24"/>
        <v>3400</v>
      </c>
      <c r="D98" s="27">
        <f t="shared" si="24"/>
        <v>3600</v>
      </c>
      <c r="E98" s="28" t="str">
        <f t="shared" si="25"/>
        <v>C</v>
      </c>
      <c r="F98" s="30"/>
    </row>
    <row r="99" spans="1:6" s="25" customFormat="1">
      <c r="A99" s="26">
        <v>9</v>
      </c>
      <c r="B99" s="27">
        <f t="shared" si="24"/>
        <v>2700</v>
      </c>
      <c r="C99" s="27">
        <f t="shared" si="24"/>
        <v>3700</v>
      </c>
      <c r="D99" s="27">
        <f t="shared" si="24"/>
        <v>4050</v>
      </c>
      <c r="E99" s="28" t="str">
        <f t="shared" si="25"/>
        <v>C</v>
      </c>
    </row>
    <row r="100" spans="1:6" s="25" customFormat="1">
      <c r="A100" s="26">
        <v>10</v>
      </c>
      <c r="B100" s="27">
        <f t="shared" si="24"/>
        <v>2800</v>
      </c>
      <c r="C100" s="27">
        <f t="shared" si="24"/>
        <v>4000</v>
      </c>
      <c r="D100" s="27">
        <f t="shared" si="24"/>
        <v>4500</v>
      </c>
      <c r="E100" s="28" t="str">
        <f t="shared" si="25"/>
        <v>C</v>
      </c>
    </row>
    <row r="101" spans="1:6" s="25" customFormat="1">
      <c r="A101" s="26">
        <v>11</v>
      </c>
      <c r="B101" s="27">
        <f t="shared" si="24"/>
        <v>2900</v>
      </c>
      <c r="C101" s="27">
        <f t="shared" si="24"/>
        <v>4300</v>
      </c>
      <c r="D101" s="27">
        <f t="shared" si="24"/>
        <v>4950</v>
      </c>
      <c r="E101" s="28" t="str">
        <f t="shared" si="25"/>
        <v>C</v>
      </c>
    </row>
    <row r="102" spans="1:6" s="25" customFormat="1">
      <c r="A102" s="26">
        <v>12</v>
      </c>
      <c r="B102" s="27">
        <f t="shared" si="24"/>
        <v>3000</v>
      </c>
      <c r="C102" s="27">
        <f t="shared" si="24"/>
        <v>4600</v>
      </c>
      <c r="D102" s="27">
        <f t="shared" si="24"/>
        <v>5400</v>
      </c>
      <c r="E102" s="28" t="str">
        <f t="shared" si="25"/>
        <v>C</v>
      </c>
    </row>
    <row r="103" spans="1:6" s="25" customFormat="1">
      <c r="A103" s="26">
        <v>13</v>
      </c>
      <c r="B103" s="27">
        <f t="shared" si="24"/>
        <v>3100</v>
      </c>
      <c r="C103" s="27">
        <f t="shared" si="24"/>
        <v>4900</v>
      </c>
      <c r="D103" s="27">
        <f t="shared" si="24"/>
        <v>5850</v>
      </c>
      <c r="E103" s="28" t="str">
        <f t="shared" si="25"/>
        <v>C</v>
      </c>
    </row>
    <row r="104" spans="1:6" s="25" customFormat="1">
      <c r="A104" s="26">
        <v>14</v>
      </c>
      <c r="B104" s="27">
        <f t="shared" si="24"/>
        <v>3200</v>
      </c>
      <c r="C104" s="27">
        <f t="shared" si="24"/>
        <v>5200</v>
      </c>
      <c r="D104" s="27">
        <f t="shared" si="24"/>
        <v>6300</v>
      </c>
      <c r="E104" s="28" t="str">
        <f t="shared" si="25"/>
        <v>C</v>
      </c>
    </row>
    <row r="105" spans="1:6" s="25" customFormat="1">
      <c r="A105" s="26">
        <v>15</v>
      </c>
      <c r="B105" s="27">
        <f t="shared" si="24"/>
        <v>3300</v>
      </c>
      <c r="C105" s="27">
        <f t="shared" si="24"/>
        <v>5500</v>
      </c>
      <c r="D105" s="27">
        <f t="shared" si="24"/>
        <v>6750</v>
      </c>
      <c r="E105" s="28" t="str">
        <f t="shared" si="25"/>
        <v>C</v>
      </c>
    </row>
    <row r="111" spans="1:6">
      <c r="A111" s="36" t="s">
        <v>74</v>
      </c>
      <c r="B111" s="37">
        <v>0.1</v>
      </c>
      <c r="C111" s="33" t="s">
        <v>75</v>
      </c>
      <c r="D111" s="34"/>
    </row>
    <row r="112" spans="1:6">
      <c r="A112" s="36" t="s">
        <v>76</v>
      </c>
      <c r="B112" s="37">
        <v>0.15</v>
      </c>
      <c r="C112" s="33" t="s">
        <v>77</v>
      </c>
      <c r="D112" s="34"/>
    </row>
    <row r="113" spans="1:5">
      <c r="A113" s="36" t="s">
        <v>78</v>
      </c>
      <c r="B113" s="38">
        <v>0.8</v>
      </c>
      <c r="C113" s="33" t="s">
        <v>79</v>
      </c>
      <c r="D113" s="34"/>
    </row>
    <row r="114" spans="1:5">
      <c r="A114" s="31"/>
      <c r="B114" s="31"/>
      <c r="C114" s="31"/>
      <c r="D114" s="31"/>
    </row>
    <row r="115" spans="1:5">
      <c r="A115" s="28" t="s">
        <v>80</v>
      </c>
      <c r="B115" s="28" t="s">
        <v>81</v>
      </c>
      <c r="C115" s="28" t="s">
        <v>82</v>
      </c>
      <c r="D115" s="28" t="s">
        <v>83</v>
      </c>
    </row>
    <row r="116" spans="1:5">
      <c r="A116" s="39">
        <f ca="1">RANDBETWEEN(500,3000)</f>
        <v>1356</v>
      </c>
      <c r="B116" s="27">
        <f ca="1">$B$113*A116</f>
        <v>1084.8</v>
      </c>
      <c r="C116" s="27">
        <f ca="1">IF(A116&gt;2000,B116*$B$112,IF(A116&gt;1000,B116*$B$111,0))</f>
        <v>108.48</v>
      </c>
      <c r="D116" s="27">
        <f ca="1">B116-C116</f>
        <v>976.31999999999994</v>
      </c>
    </row>
    <row r="117" spans="1:5">
      <c r="A117" s="39">
        <f t="shared" ref="A117:A125" ca="1" si="26">RANDBETWEEN(500,3000)</f>
        <v>2274</v>
      </c>
      <c r="B117" s="27">
        <f t="shared" ref="B117:B125" ca="1" si="27">$B$113*A117</f>
        <v>1819.2</v>
      </c>
      <c r="C117" s="27">
        <f t="shared" ref="C117:C125" ca="1" si="28">IF(A117&gt;2000,B117*$B$112,IF(A117&gt;1000,B117*$B$111,0))</f>
        <v>272.88</v>
      </c>
      <c r="D117" s="27">
        <f t="shared" ref="D117:D125" ca="1" si="29">B117-C117</f>
        <v>1546.3200000000002</v>
      </c>
    </row>
    <row r="118" spans="1:5">
      <c r="A118" s="39">
        <f t="shared" ca="1" si="26"/>
        <v>635</v>
      </c>
      <c r="B118" s="27">
        <f t="shared" ca="1" si="27"/>
        <v>508</v>
      </c>
      <c r="C118" s="27">
        <f t="shared" ca="1" si="28"/>
        <v>0</v>
      </c>
      <c r="D118" s="27">
        <f t="shared" ca="1" si="29"/>
        <v>508</v>
      </c>
    </row>
    <row r="119" spans="1:5">
      <c r="A119" s="39">
        <f t="shared" ca="1" si="26"/>
        <v>2496</v>
      </c>
      <c r="B119" s="27">
        <f t="shared" ca="1" si="27"/>
        <v>1996.8000000000002</v>
      </c>
      <c r="C119" s="27">
        <f t="shared" ca="1" si="28"/>
        <v>299.52000000000004</v>
      </c>
      <c r="D119" s="27">
        <f t="shared" ca="1" si="29"/>
        <v>1697.2800000000002</v>
      </c>
    </row>
    <row r="120" spans="1:5">
      <c r="A120" s="39">
        <f t="shared" ca="1" si="26"/>
        <v>2562</v>
      </c>
      <c r="B120" s="27">
        <f t="shared" ca="1" si="27"/>
        <v>2049.6</v>
      </c>
      <c r="C120" s="27">
        <f t="shared" ca="1" si="28"/>
        <v>307.44</v>
      </c>
      <c r="D120" s="27">
        <f t="shared" ca="1" si="29"/>
        <v>1742.1599999999999</v>
      </c>
    </row>
    <row r="121" spans="1:5">
      <c r="A121" s="39">
        <f t="shared" ca="1" si="26"/>
        <v>1483</v>
      </c>
      <c r="B121" s="27">
        <f t="shared" ca="1" si="27"/>
        <v>1186.4000000000001</v>
      </c>
      <c r="C121" s="27">
        <f t="shared" ca="1" si="28"/>
        <v>118.64000000000001</v>
      </c>
      <c r="D121" s="27">
        <f t="shared" ca="1" si="29"/>
        <v>1067.76</v>
      </c>
    </row>
    <row r="122" spans="1:5">
      <c r="A122" s="39">
        <f t="shared" ca="1" si="26"/>
        <v>880</v>
      </c>
      <c r="B122" s="27">
        <f t="shared" ca="1" si="27"/>
        <v>704</v>
      </c>
      <c r="C122" s="27">
        <f t="shared" ca="1" si="28"/>
        <v>0</v>
      </c>
      <c r="D122" s="27">
        <f t="shared" ca="1" si="29"/>
        <v>704</v>
      </c>
    </row>
    <row r="123" spans="1:5">
      <c r="A123" s="39">
        <f t="shared" ca="1" si="26"/>
        <v>1542</v>
      </c>
      <c r="B123" s="27">
        <f t="shared" ca="1" si="27"/>
        <v>1233.6000000000001</v>
      </c>
      <c r="C123" s="27">
        <f t="shared" ca="1" si="28"/>
        <v>123.36000000000001</v>
      </c>
      <c r="D123" s="27">
        <f t="shared" ca="1" si="29"/>
        <v>1110.2400000000002</v>
      </c>
    </row>
    <row r="124" spans="1:5">
      <c r="A124" s="39">
        <f t="shared" ca="1" si="26"/>
        <v>2248</v>
      </c>
      <c r="B124" s="27">
        <f t="shared" ca="1" si="27"/>
        <v>1798.4</v>
      </c>
      <c r="C124" s="27">
        <f t="shared" ca="1" si="28"/>
        <v>269.76</v>
      </c>
      <c r="D124" s="27">
        <f t="shared" ca="1" si="29"/>
        <v>1528.64</v>
      </c>
    </row>
    <row r="125" spans="1:5">
      <c r="A125" s="39">
        <f t="shared" ca="1" si="26"/>
        <v>2018</v>
      </c>
      <c r="B125" s="27">
        <f t="shared" ca="1" si="27"/>
        <v>1614.4</v>
      </c>
      <c r="C125" s="27">
        <f t="shared" ca="1" si="28"/>
        <v>242.16</v>
      </c>
      <c r="D125" s="27">
        <f t="shared" ca="1" si="29"/>
        <v>1372.24</v>
      </c>
    </row>
    <row r="127" spans="1:5">
      <c r="A127" s="3" t="s">
        <v>66</v>
      </c>
      <c r="B127" s="3" t="s">
        <v>67</v>
      </c>
      <c r="C127" s="33" t="s">
        <v>68</v>
      </c>
      <c r="D127" s="33"/>
      <c r="E127" s="34">
        <v>1.2</v>
      </c>
    </row>
    <row r="128" spans="1:5">
      <c r="A128" s="3">
        <v>1</v>
      </c>
      <c r="B128" s="3">
        <f ca="1">RANDBETWEEN(-5,7)</f>
        <v>4</v>
      </c>
      <c r="C128" s="33" t="s">
        <v>69</v>
      </c>
      <c r="D128" s="33"/>
      <c r="E128" s="35">
        <f ca="1">AVERAGE(B$128:B$156)</f>
        <v>0.86206896551724133</v>
      </c>
    </row>
    <row r="129" spans="1:5">
      <c r="A129" s="3">
        <f>A128+1</f>
        <v>2</v>
      </c>
      <c r="B129" s="3">
        <f t="shared" ref="B129:B156" ca="1" si="30">RANDBETWEEN(-5,7)</f>
        <v>3</v>
      </c>
      <c r="C129" s="33" t="s">
        <v>70</v>
      </c>
      <c r="D129" s="33"/>
      <c r="E129" s="34">
        <f ca="1">MIN(B$128:B$156)</f>
        <v>-5</v>
      </c>
    </row>
    <row r="130" spans="1:5">
      <c r="A130" s="3">
        <f t="shared" ref="A130:A156" si="31">A129+1</f>
        <v>3</v>
      </c>
      <c r="B130" s="3">
        <f t="shared" ca="1" si="30"/>
        <v>3</v>
      </c>
      <c r="C130" s="33" t="s">
        <v>71</v>
      </c>
      <c r="D130" s="33"/>
      <c r="E130" s="34">
        <f ca="1">MAX(B$128:B$156)</f>
        <v>7</v>
      </c>
    </row>
    <row r="131" spans="1:5">
      <c r="A131" s="3">
        <f t="shared" si="31"/>
        <v>4</v>
      </c>
      <c r="B131" s="3">
        <f t="shared" ca="1" si="30"/>
        <v>0</v>
      </c>
      <c r="C131" s="33" t="s">
        <v>72</v>
      </c>
      <c r="D131" s="33"/>
      <c r="E131" s="34">
        <f ca="1">COUNTIF(B128:B156,"&lt;"&amp;E127)</f>
        <v>16</v>
      </c>
    </row>
    <row r="132" spans="1:5">
      <c r="A132" s="3">
        <f t="shared" si="31"/>
        <v>5</v>
      </c>
      <c r="B132" s="3">
        <f t="shared" ca="1" si="30"/>
        <v>0</v>
      </c>
      <c r="C132" s="33" t="s">
        <v>73</v>
      </c>
      <c r="D132" s="33"/>
      <c r="E132" s="34" t="str">
        <f ca="1">IF(E128&lt;E127,"Mese freddo","Mese caldo")</f>
        <v>Mese freddo</v>
      </c>
    </row>
    <row r="133" spans="1:5">
      <c r="A133" s="3">
        <f t="shared" si="31"/>
        <v>6</v>
      </c>
      <c r="B133" s="3">
        <f t="shared" ca="1" si="30"/>
        <v>5</v>
      </c>
      <c r="C133" s="31"/>
      <c r="D133" s="31"/>
      <c r="E133" s="31"/>
    </row>
    <row r="134" spans="1:5">
      <c r="A134" s="3">
        <f t="shared" si="31"/>
        <v>7</v>
      </c>
      <c r="B134" s="3">
        <f t="shared" ca="1" si="30"/>
        <v>1</v>
      </c>
      <c r="C134" s="31"/>
      <c r="D134" s="31"/>
      <c r="E134" s="31"/>
    </row>
    <row r="135" spans="1:5">
      <c r="A135" s="3">
        <f t="shared" si="31"/>
        <v>8</v>
      </c>
      <c r="B135" s="3">
        <f t="shared" ca="1" si="30"/>
        <v>3</v>
      </c>
      <c r="C135" s="31"/>
      <c r="D135" s="31"/>
      <c r="E135" s="31"/>
    </row>
    <row r="136" spans="1:5">
      <c r="A136" s="3">
        <f t="shared" si="31"/>
        <v>9</v>
      </c>
      <c r="B136" s="3">
        <f t="shared" ca="1" si="30"/>
        <v>-1</v>
      </c>
      <c r="C136" s="31"/>
      <c r="D136" s="31"/>
      <c r="E136" s="31"/>
    </row>
    <row r="137" spans="1:5">
      <c r="A137" s="3">
        <f t="shared" si="31"/>
        <v>10</v>
      </c>
      <c r="B137" s="3">
        <f t="shared" ca="1" si="30"/>
        <v>5</v>
      </c>
      <c r="C137" s="31"/>
      <c r="D137" s="31"/>
      <c r="E137" s="31"/>
    </row>
    <row r="138" spans="1:5">
      <c r="A138" s="3">
        <f t="shared" si="31"/>
        <v>11</v>
      </c>
      <c r="B138" s="3">
        <f t="shared" ca="1" si="30"/>
        <v>0</v>
      </c>
      <c r="C138" s="31"/>
      <c r="D138" s="31"/>
      <c r="E138" s="31"/>
    </row>
    <row r="139" spans="1:5">
      <c r="A139" s="3">
        <f t="shared" si="31"/>
        <v>12</v>
      </c>
      <c r="B139" s="3">
        <f t="shared" ca="1" si="30"/>
        <v>1</v>
      </c>
      <c r="C139" s="31"/>
      <c r="D139" s="31"/>
      <c r="E139" s="31"/>
    </row>
    <row r="140" spans="1:5">
      <c r="A140" s="3">
        <f t="shared" si="31"/>
        <v>13</v>
      </c>
      <c r="B140" s="3">
        <f t="shared" ca="1" si="30"/>
        <v>4</v>
      </c>
      <c r="C140" s="31"/>
      <c r="D140" s="31"/>
      <c r="E140" s="31"/>
    </row>
    <row r="141" spans="1:5">
      <c r="A141" s="3">
        <f t="shared" si="31"/>
        <v>14</v>
      </c>
      <c r="B141" s="3">
        <f t="shared" ca="1" si="30"/>
        <v>2</v>
      </c>
      <c r="C141" s="31"/>
      <c r="D141" s="31"/>
      <c r="E141" s="31"/>
    </row>
    <row r="142" spans="1:5">
      <c r="A142" s="3">
        <f t="shared" si="31"/>
        <v>15</v>
      </c>
      <c r="B142" s="3">
        <f t="shared" ca="1" si="30"/>
        <v>7</v>
      </c>
      <c r="C142" s="31"/>
      <c r="D142" s="31"/>
      <c r="E142" s="31"/>
    </row>
    <row r="143" spans="1:5">
      <c r="A143" s="3">
        <f t="shared" si="31"/>
        <v>16</v>
      </c>
      <c r="B143" s="3">
        <f t="shared" ca="1" si="30"/>
        <v>-5</v>
      </c>
      <c r="C143" s="31"/>
      <c r="D143" s="31"/>
      <c r="E143" s="31"/>
    </row>
    <row r="144" spans="1:5">
      <c r="A144" s="3">
        <f t="shared" si="31"/>
        <v>17</v>
      </c>
      <c r="B144" s="3">
        <f t="shared" ca="1" si="30"/>
        <v>-5</v>
      </c>
      <c r="C144" s="31"/>
      <c r="D144" s="31"/>
      <c r="E144" s="31"/>
    </row>
    <row r="145" spans="1:5">
      <c r="A145" s="3">
        <f t="shared" si="31"/>
        <v>18</v>
      </c>
      <c r="B145" s="3">
        <f t="shared" ca="1" si="30"/>
        <v>-1</v>
      </c>
      <c r="C145" s="31"/>
      <c r="D145" s="31"/>
      <c r="E145" s="31"/>
    </row>
    <row r="146" spans="1:5">
      <c r="A146" s="3">
        <f t="shared" si="31"/>
        <v>19</v>
      </c>
      <c r="B146" s="3">
        <f t="shared" ca="1" si="30"/>
        <v>4</v>
      </c>
      <c r="C146" s="31"/>
      <c r="D146" s="31"/>
      <c r="E146" s="31"/>
    </row>
    <row r="147" spans="1:5">
      <c r="A147" s="3">
        <f t="shared" si="31"/>
        <v>20</v>
      </c>
      <c r="B147" s="3">
        <f t="shared" ca="1" si="30"/>
        <v>5</v>
      </c>
      <c r="C147" s="31"/>
      <c r="D147" s="31"/>
      <c r="E147" s="31"/>
    </row>
    <row r="148" spans="1:5">
      <c r="A148" s="3">
        <f t="shared" si="31"/>
        <v>21</v>
      </c>
      <c r="B148" s="3">
        <f t="shared" ca="1" si="30"/>
        <v>-5</v>
      </c>
      <c r="C148" s="31"/>
      <c r="D148" s="31"/>
      <c r="E148" s="31"/>
    </row>
    <row r="149" spans="1:5">
      <c r="A149" s="3">
        <f t="shared" si="31"/>
        <v>22</v>
      </c>
      <c r="B149" s="3">
        <f t="shared" ca="1" si="30"/>
        <v>-5</v>
      </c>
      <c r="C149" s="31"/>
      <c r="D149" s="31"/>
      <c r="E149" s="31"/>
    </row>
    <row r="150" spans="1:5">
      <c r="A150" s="3">
        <f t="shared" si="31"/>
        <v>23</v>
      </c>
      <c r="B150" s="3">
        <f t="shared" ca="1" si="30"/>
        <v>-1</v>
      </c>
      <c r="C150" s="31"/>
      <c r="D150" s="31"/>
      <c r="E150" s="31"/>
    </row>
    <row r="151" spans="1:5">
      <c r="A151" s="3">
        <f t="shared" si="31"/>
        <v>24</v>
      </c>
      <c r="B151" s="3">
        <f t="shared" ca="1" si="30"/>
        <v>-5</v>
      </c>
      <c r="C151" s="31"/>
      <c r="D151" s="31"/>
      <c r="E151" s="31"/>
    </row>
    <row r="152" spans="1:5">
      <c r="A152" s="3">
        <f t="shared" si="31"/>
        <v>25</v>
      </c>
      <c r="B152" s="3">
        <f t="shared" ca="1" si="30"/>
        <v>7</v>
      </c>
      <c r="C152" s="31"/>
      <c r="D152" s="31"/>
      <c r="E152" s="31"/>
    </row>
    <row r="153" spans="1:5">
      <c r="A153" s="3">
        <f t="shared" si="31"/>
        <v>26</v>
      </c>
      <c r="B153" s="3">
        <f t="shared" ca="1" si="30"/>
        <v>7</v>
      </c>
      <c r="C153" s="31"/>
      <c r="D153" s="31"/>
      <c r="E153" s="31"/>
    </row>
    <row r="154" spans="1:5">
      <c r="A154" s="3">
        <f t="shared" si="31"/>
        <v>27</v>
      </c>
      <c r="B154" s="3">
        <f t="shared" ca="1" si="30"/>
        <v>-4</v>
      </c>
      <c r="C154" s="31"/>
      <c r="D154" s="31"/>
      <c r="E154" s="31"/>
    </row>
    <row r="155" spans="1:5">
      <c r="A155" s="3">
        <f t="shared" si="31"/>
        <v>28</v>
      </c>
      <c r="B155" s="3">
        <f t="shared" ca="1" si="30"/>
        <v>-4</v>
      </c>
      <c r="C155" s="31"/>
      <c r="D155" s="31"/>
      <c r="E155" s="31"/>
    </row>
    <row r="156" spans="1:5">
      <c r="A156" s="3">
        <f t="shared" si="31"/>
        <v>29</v>
      </c>
      <c r="B156" s="3">
        <f t="shared" ca="1" si="30"/>
        <v>0</v>
      </c>
      <c r="C156" s="31"/>
      <c r="D156" s="31"/>
      <c r="E156" s="31"/>
    </row>
  </sheetData>
  <mergeCells count="1">
    <mergeCell ref="A3:B3"/>
  </mergeCells>
  <conditionalFormatting sqref="B33:E38">
    <cfRule type="cellIs" dxfId="0" priority="1" operator="lessThan">
      <formula>6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ITGS "C. Morigia" &amp; ITAS "L. Perdisa"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afrisenda</dc:creator>
  <cp:lastModifiedBy>afrisenda</cp:lastModifiedBy>
  <dcterms:created xsi:type="dcterms:W3CDTF">2016-01-15T09:10:47Z</dcterms:created>
  <dcterms:modified xsi:type="dcterms:W3CDTF">2016-02-19T10:48:52Z</dcterms:modified>
</cp:coreProperties>
</file>