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2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28" i="3"/>
  <c r="C25"/>
  <c r="D25" s="1"/>
  <c r="C24"/>
  <c r="D24" s="1"/>
  <c r="C23"/>
  <c r="D23" s="1"/>
  <c r="C22"/>
  <c r="D22" s="1"/>
  <c r="C21"/>
  <c r="D21" s="1"/>
  <c r="C20"/>
  <c r="D20" s="1"/>
  <c r="C19"/>
  <c r="D19" s="1"/>
  <c r="C18"/>
  <c r="D18" s="1"/>
  <c r="C17"/>
  <c r="D17" s="1"/>
  <c r="C16"/>
  <c r="D16" s="1"/>
  <c r="B25"/>
  <c r="B24"/>
  <c r="B23"/>
  <c r="E23" s="1"/>
  <c r="B22"/>
  <c r="B21"/>
  <c r="B20"/>
  <c r="B19"/>
  <c r="E19" s="1"/>
  <c r="B18"/>
  <c r="B17"/>
  <c r="B16"/>
  <c r="A18"/>
  <c r="A19" s="1"/>
  <c r="A20" s="1"/>
  <c r="A21" s="1"/>
  <c r="A22" s="1"/>
  <c r="A23" s="1"/>
  <c r="A24" s="1"/>
  <c r="A25" s="1"/>
  <c r="A17"/>
  <c r="K96" i="1"/>
  <c r="K95"/>
  <c r="H95"/>
  <c r="J74"/>
  <c r="I74"/>
  <c r="H70"/>
  <c r="I70" s="1"/>
  <c r="J70" s="1"/>
  <c r="K70" s="1"/>
  <c r="H69"/>
  <c r="I69" s="1"/>
  <c r="J69" s="1"/>
  <c r="K69" s="1"/>
  <c r="H68"/>
  <c r="I68" s="1"/>
  <c r="J68" s="1"/>
  <c r="K68" s="1"/>
  <c r="H67"/>
  <c r="I67" s="1"/>
  <c r="J67" s="1"/>
  <c r="K67" s="1"/>
  <c r="H66"/>
  <c r="I66" s="1"/>
  <c r="J66" s="1"/>
  <c r="K66" s="1"/>
  <c r="H65"/>
  <c r="I65" s="1"/>
  <c r="J65" s="1"/>
  <c r="K65" s="1"/>
  <c r="H64"/>
  <c r="I64" s="1"/>
  <c r="J64" s="1"/>
  <c r="K64" s="1"/>
  <c r="H63"/>
  <c r="I63" s="1"/>
  <c r="J63" s="1"/>
  <c r="K63" s="1"/>
  <c r="N95"/>
  <c r="M95"/>
  <c r="L95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G100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99"/>
  <c r="G98"/>
  <c r="G97"/>
  <c r="G96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63"/>
  <c r="E63" s="1"/>
  <c r="F63" s="1"/>
  <c r="B128"/>
  <c r="B129" s="1"/>
  <c r="B130" s="1"/>
  <c r="B131" s="1"/>
  <c r="B132" s="1"/>
  <c r="B133" s="1"/>
  <c r="B134" s="1"/>
  <c r="B135" s="1"/>
  <c r="B136" s="1"/>
  <c r="B127"/>
  <c r="B126"/>
  <c r="B125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H5" i="2"/>
  <c r="I4"/>
  <c r="A5"/>
  <c r="C2" i="3"/>
  <c r="B3"/>
  <c r="C3" s="1"/>
  <c r="H4" i="2"/>
  <c r="G4"/>
  <c r="F4" s="1"/>
  <c r="E4" s="1"/>
  <c r="D4" s="1"/>
  <c r="C4" s="1"/>
  <c r="B4" s="1"/>
  <c r="A4" s="1"/>
  <c r="B66" i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65"/>
  <c r="B64"/>
  <c r="C47"/>
  <c r="C49"/>
  <c r="C48"/>
  <c r="B49"/>
  <c r="B50" s="1"/>
  <c r="C50" s="1"/>
  <c r="B48"/>
  <c r="C40"/>
  <c r="C39"/>
  <c r="C38"/>
  <c r="C36"/>
  <c r="C35"/>
  <c r="C34"/>
  <c r="C32"/>
  <c r="C31"/>
  <c r="C30"/>
  <c r="B31"/>
  <c r="B32" s="1"/>
  <c r="B33" s="1"/>
  <c r="B34" s="1"/>
  <c r="B35" s="1"/>
  <c r="B36" s="1"/>
  <c r="B37" s="1"/>
  <c r="B38" s="1"/>
  <c r="B39" s="1"/>
  <c r="B40" s="1"/>
  <c r="G30"/>
  <c r="G29"/>
  <c r="G28"/>
  <c r="G27"/>
  <c r="G26"/>
  <c r="B27"/>
  <c r="C27" s="1"/>
  <c r="B26"/>
  <c r="C26" s="1"/>
  <c r="B25"/>
  <c r="C25" s="1"/>
  <c r="B24"/>
  <c r="C24" s="1"/>
  <c r="B23"/>
  <c r="C23" s="1"/>
  <c r="B22"/>
  <c r="C22" s="1"/>
  <c r="B21"/>
  <c r="C21" s="1"/>
  <c r="B20"/>
  <c r="C20" s="1"/>
  <c r="B19"/>
  <c r="C19" s="1"/>
  <c r="G23"/>
  <c r="G22"/>
  <c r="G21"/>
  <c r="G20"/>
  <c r="G19"/>
  <c r="G16"/>
  <c r="G15"/>
  <c r="G14"/>
  <c r="G13"/>
  <c r="G12"/>
  <c r="H9"/>
  <c r="H8"/>
  <c r="H7"/>
  <c r="H6"/>
  <c r="H5"/>
  <c r="E5"/>
  <c r="E4"/>
  <c r="E3"/>
  <c r="D2"/>
  <c r="D3" s="1"/>
  <c r="D4" s="1"/>
  <c r="D5" s="1"/>
  <c r="D6" s="1"/>
  <c r="D7" s="1"/>
  <c r="D8" s="1"/>
  <c r="D9" s="1"/>
  <c r="D10" s="1"/>
  <c r="D11" s="1"/>
  <c r="D12" s="1"/>
  <c r="D13" s="1"/>
  <c r="D14" s="1"/>
  <c r="D15" s="1"/>
  <c r="C3"/>
  <c r="C4" s="1"/>
  <c r="C5" s="1"/>
  <c r="C6" s="1"/>
  <c r="C7" s="1"/>
  <c r="C8" s="1"/>
  <c r="C9" s="1"/>
  <c r="C10" s="1"/>
  <c r="C11" s="1"/>
  <c r="C12" s="1"/>
  <c r="C13" s="1"/>
  <c r="C14" s="1"/>
  <c r="C15" s="1"/>
  <c r="C2"/>
  <c r="B7"/>
  <c r="B10"/>
  <c r="A12"/>
  <c r="B3"/>
  <c r="A10"/>
  <c r="A9"/>
  <c r="A8"/>
  <c r="A7"/>
  <c r="E20" i="3" l="1"/>
  <c r="E24"/>
  <c r="E18"/>
  <c r="E22"/>
  <c r="E25"/>
  <c r="E21"/>
  <c r="E17"/>
  <c r="E16"/>
  <c r="I13" i="1"/>
  <c r="I21"/>
  <c r="B4" i="3"/>
  <c r="C4" s="1"/>
  <c r="G5" i="2"/>
  <c r="E7" i="1"/>
  <c r="E9" s="1"/>
  <c r="E6"/>
  <c r="E8" s="1"/>
  <c r="C33"/>
  <c r="C37"/>
  <c r="B51"/>
  <c r="C51" s="1"/>
  <c r="G31"/>
  <c r="H27" s="1"/>
  <c r="D23"/>
  <c r="D27"/>
  <c r="D22"/>
  <c r="D26"/>
  <c r="D21"/>
  <c r="D25"/>
  <c r="D20"/>
  <c r="D24"/>
  <c r="D19"/>
  <c r="H19"/>
  <c r="J17" s="1"/>
  <c r="K19" s="1"/>
  <c r="H12"/>
  <c r="L10" s="1"/>
  <c r="M12" s="1"/>
  <c r="J12"/>
  <c r="I12"/>
  <c r="J5"/>
  <c r="L5"/>
  <c r="K5"/>
  <c r="I5"/>
  <c r="B27" i="3" l="1"/>
  <c r="B5"/>
  <c r="B6" s="1"/>
  <c r="F5" i="2"/>
  <c r="B52" i="1"/>
  <c r="C52" s="1"/>
  <c r="E11"/>
  <c r="H26"/>
  <c r="E10"/>
  <c r="H30"/>
  <c r="H29"/>
  <c r="H28"/>
  <c r="I19"/>
  <c r="J19"/>
  <c r="K12"/>
  <c r="L12"/>
  <c r="C5" i="3" l="1"/>
  <c r="B7"/>
  <c r="C6"/>
  <c r="E5" i="2"/>
  <c r="E13" i="1"/>
  <c r="E12"/>
  <c r="B53"/>
  <c r="C53" s="1"/>
  <c r="H31"/>
  <c r="B8" i="3" l="1"/>
  <c r="C7"/>
  <c r="D5" i="2"/>
  <c r="E15" i="1"/>
  <c r="I2" s="1"/>
  <c r="E14"/>
  <c r="B54"/>
  <c r="C54" s="1"/>
  <c r="B9" i="3" l="1"/>
  <c r="C8"/>
  <c r="C5" i="2"/>
  <c r="H2" i="1"/>
  <c r="G2"/>
  <c r="F2"/>
  <c r="B55"/>
  <c r="C55" s="1"/>
  <c r="B10" i="3" l="1"/>
  <c r="C9"/>
  <c r="B5" i="2"/>
  <c r="B56" i="1"/>
  <c r="C56" s="1"/>
  <c r="B57" l="1"/>
  <c r="C57" s="1"/>
</calcChain>
</file>

<file path=xl/sharedStrings.xml><?xml version="1.0" encoding="utf-8"?>
<sst xmlns="http://schemas.openxmlformats.org/spreadsheetml/2006/main" count="86" uniqueCount="68">
  <si>
    <t>Buongiorno 1C</t>
  </si>
  <si>
    <t>Domani interroghiamo</t>
  </si>
  <si>
    <t>Controllo quaderno</t>
  </si>
  <si>
    <t>5+9</t>
  </si>
  <si>
    <t>somma</t>
  </si>
  <si>
    <t>media</t>
  </si>
  <si>
    <t>min</t>
  </si>
  <si>
    <t>max</t>
  </si>
  <si>
    <t>classe</t>
  </si>
  <si>
    <t>n.stud</t>
  </si>
  <si>
    <t>1A</t>
  </si>
  <si>
    <t>1B</t>
  </si>
  <si>
    <t>1C</t>
  </si>
  <si>
    <t>1D</t>
  </si>
  <si>
    <t>1E</t>
  </si>
  <si>
    <t>Voti</t>
  </si>
  <si>
    <t>Esito1</t>
  </si>
  <si>
    <t>Esito2</t>
  </si>
  <si>
    <t>Peso</t>
  </si>
  <si>
    <t>Media</t>
  </si>
  <si>
    <t>prezzo</t>
  </si>
  <si>
    <t>prezzo scontato</t>
  </si>
  <si>
    <t>sconto:</t>
  </si>
  <si>
    <t>Genere di film</t>
  </si>
  <si>
    <t>N.risposte</t>
  </si>
  <si>
    <t>Percentuale</t>
  </si>
  <si>
    <t>Commedia</t>
  </si>
  <si>
    <t>Horror</t>
  </si>
  <si>
    <t>Fantascienza</t>
  </si>
  <si>
    <t>Azione</t>
  </si>
  <si>
    <t>Altro</t>
  </si>
  <si>
    <t>x</t>
  </si>
  <si>
    <t>y</t>
  </si>
  <si>
    <t>m</t>
  </si>
  <si>
    <t>q</t>
  </si>
  <si>
    <t>Min</t>
  </si>
  <si>
    <t>DT1</t>
  </si>
  <si>
    <t>DT2</t>
  </si>
  <si>
    <t>DT1+DT2</t>
  </si>
  <si>
    <t>Incontro</t>
  </si>
  <si>
    <t>Numero decimale</t>
  </si>
  <si>
    <t>Base di conversione</t>
  </si>
  <si>
    <t>N.DECIM</t>
  </si>
  <si>
    <t>BASE</t>
  </si>
  <si>
    <t>GIORNO</t>
  </si>
  <si>
    <t>CAMP. A</t>
  </si>
  <si>
    <t>CAMP. B</t>
  </si>
  <si>
    <t>CAMP. C</t>
  </si>
  <si>
    <t>CONV.</t>
  </si>
  <si>
    <t>N.pesi=200</t>
  </si>
  <si>
    <t>N. suff.</t>
  </si>
  <si>
    <t>N. conv A</t>
  </si>
  <si>
    <t>N.conv B</t>
  </si>
  <si>
    <t>N.conv. C</t>
  </si>
  <si>
    <t>IVA</t>
  </si>
  <si>
    <t>PREZZO</t>
  </si>
  <si>
    <t>TOTALE</t>
  </si>
  <si>
    <t>COMPRO</t>
  </si>
  <si>
    <t>MESE</t>
  </si>
  <si>
    <t>STAGIONE</t>
  </si>
  <si>
    <t>TEMPERATURA</t>
  </si>
  <si>
    <t>GENNAIO</t>
  </si>
  <si>
    <t>sconto</t>
  </si>
  <si>
    <t>n.</t>
  </si>
  <si>
    <t>prezzo scont.</t>
  </si>
  <si>
    <t>quantità</t>
  </si>
  <si>
    <t>totale</t>
  </si>
  <si>
    <t>n qta&gt;10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</si>
</sst>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0" xfId="0" applyFont="1" applyAlignment="1">
      <alignment horizontal="right"/>
    </xf>
    <xf numFmtId="9" fontId="1" fillId="0" borderId="0" xfId="0" applyNumberFormat="1" applyFont="1" applyAlignment="1">
      <alignment horizontal="left"/>
    </xf>
    <xf numFmtId="10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0" xfId="0" applyBorder="1"/>
    <xf numFmtId="9" fontId="1" fillId="0" borderId="1" xfId="0" applyNumberFormat="1" applyFont="1" applyBorder="1"/>
    <xf numFmtId="0" fontId="1" fillId="0" borderId="0" xfId="0" applyFont="1" applyAlignment="1"/>
    <xf numFmtId="9" fontId="0" fillId="0" borderId="1" xfId="0" applyNumberFormat="1" applyBorder="1"/>
    <xf numFmtId="164" fontId="0" fillId="0" borderId="1" xfId="0" applyNumberForma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Foglio1!$G$25</c:f>
              <c:strCache>
                <c:ptCount val="1"/>
                <c:pt idx="0">
                  <c:v>N.risposte</c:v>
                </c:pt>
              </c:strCache>
            </c:strRef>
          </c:tx>
          <c:cat>
            <c:strRef>
              <c:f>Foglio1!$F$26:$F$30</c:f>
              <c:strCache>
                <c:ptCount val="5"/>
                <c:pt idx="0">
                  <c:v>Commedia</c:v>
                </c:pt>
                <c:pt idx="1">
                  <c:v>Horror</c:v>
                </c:pt>
                <c:pt idx="2">
                  <c:v>Fantascienza</c:v>
                </c:pt>
                <c:pt idx="3">
                  <c:v>Azione</c:v>
                </c:pt>
                <c:pt idx="4">
                  <c:v>Altro</c:v>
                </c:pt>
              </c:strCache>
            </c:strRef>
          </c:cat>
          <c:val>
            <c:numRef>
              <c:f>Foglio1!$G$26:$G$30</c:f>
              <c:numCache>
                <c:formatCode>General</c:formatCode>
                <c:ptCount val="5"/>
                <c:pt idx="0">
                  <c:v>19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5</c:v>
                </c:pt>
              </c:numCache>
            </c:numRef>
          </c:val>
        </c:ser>
        <c:axId val="57193216"/>
        <c:axId val="57194752"/>
      </c:barChart>
      <c:catAx>
        <c:axId val="57193216"/>
        <c:scaling>
          <c:orientation val="minMax"/>
        </c:scaling>
        <c:axPos val="b"/>
        <c:tickLblPos val="nextTo"/>
        <c:crossAx val="57194752"/>
        <c:crosses val="autoZero"/>
        <c:auto val="1"/>
        <c:lblAlgn val="ctr"/>
        <c:lblOffset val="100"/>
      </c:catAx>
      <c:valAx>
        <c:axId val="57194752"/>
        <c:scaling>
          <c:orientation val="minMax"/>
        </c:scaling>
        <c:axPos val="l"/>
        <c:majorGridlines/>
        <c:numFmt formatCode="General" sourceLinked="1"/>
        <c:tickLblPos val="nextTo"/>
        <c:crossAx val="571932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>
        <c:manualLayout>
          <c:xMode val="edge"/>
          <c:yMode val="edge"/>
          <c:x val="2.8381067751144431E-4"/>
          <c:y val="0.83455561299742365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Foglio1!$H$25</c:f>
              <c:strCache>
                <c:ptCount val="1"/>
                <c:pt idx="0">
                  <c:v>Percentuale</c:v>
                </c:pt>
              </c:strCache>
            </c:strRef>
          </c:tx>
          <c:explosion val="25"/>
          <c:dLbls>
            <c:showVal val="1"/>
            <c:showLeaderLines val="1"/>
          </c:dLbls>
          <c:cat>
            <c:strRef>
              <c:f>Foglio1!$F$26:$F$30</c:f>
              <c:strCache>
                <c:ptCount val="5"/>
                <c:pt idx="0">
                  <c:v>Commedia</c:v>
                </c:pt>
                <c:pt idx="1">
                  <c:v>Horror</c:v>
                </c:pt>
                <c:pt idx="2">
                  <c:v>Fantascienza</c:v>
                </c:pt>
                <c:pt idx="3">
                  <c:v>Azione</c:v>
                </c:pt>
                <c:pt idx="4">
                  <c:v>Altro</c:v>
                </c:pt>
              </c:strCache>
            </c:strRef>
          </c:cat>
          <c:val>
            <c:numRef>
              <c:f>Foglio1!$H$26:$H$30</c:f>
              <c:numCache>
                <c:formatCode>0.00%</c:formatCode>
                <c:ptCount val="5"/>
                <c:pt idx="0">
                  <c:v>0.24358974358974358</c:v>
                </c:pt>
                <c:pt idx="1">
                  <c:v>0.20512820512820512</c:v>
                </c:pt>
                <c:pt idx="2">
                  <c:v>0.23076923076923078</c:v>
                </c:pt>
                <c:pt idx="3">
                  <c:v>0.25641025641025639</c:v>
                </c:pt>
                <c:pt idx="4">
                  <c:v>6.4102564102564097E-2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spPr>
    <a:gradFill>
      <a:gsLst>
        <a:gs pos="0">
          <a:schemeClr val="accent3">
            <a:lumMod val="75000"/>
          </a:scheme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Foglio1!$C$29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Foglio1!$B$30:$B$40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Foglio1!$C$30:$C$40</c:f>
              <c:numCache>
                <c:formatCode>General</c:formatCode>
                <c:ptCount val="11"/>
                <c:pt idx="0">
                  <c:v>-11</c:v>
                </c:pt>
                <c:pt idx="1">
                  <c:v>-9</c:v>
                </c:pt>
                <c:pt idx="2">
                  <c:v>-7</c:v>
                </c:pt>
                <c:pt idx="3">
                  <c:v>-5</c:v>
                </c:pt>
                <c:pt idx="4">
                  <c:v>-3</c:v>
                </c:pt>
                <c:pt idx="5">
                  <c:v>-1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9</c:v>
                </c:pt>
              </c:numCache>
            </c:numRef>
          </c:yVal>
        </c:ser>
        <c:axId val="57271040"/>
        <c:axId val="57272576"/>
      </c:scatterChart>
      <c:valAx>
        <c:axId val="57271040"/>
        <c:scaling>
          <c:orientation val="minMax"/>
        </c:scaling>
        <c:axPos val="b"/>
        <c:numFmt formatCode="General" sourceLinked="1"/>
        <c:tickLblPos val="nextTo"/>
        <c:crossAx val="57272576"/>
        <c:crosses val="autoZero"/>
        <c:crossBetween val="midCat"/>
      </c:valAx>
      <c:valAx>
        <c:axId val="57272576"/>
        <c:scaling>
          <c:orientation val="minMax"/>
        </c:scaling>
        <c:axPos val="l"/>
        <c:majorGridlines/>
        <c:numFmt formatCode="General" sourceLinked="1"/>
        <c:tickLblPos val="nextTo"/>
        <c:crossAx val="572710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Foglio1!$C$46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Foglio1!$B$47:$B$57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Foglio1!$C$47:$C$57</c:f>
              <c:numCache>
                <c:formatCode>General</c:formatCode>
                <c:ptCount val="11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-1</c:v>
                </c:pt>
                <c:pt idx="6">
                  <c:v>-3</c:v>
                </c:pt>
                <c:pt idx="7">
                  <c:v>-5</c:v>
                </c:pt>
                <c:pt idx="8">
                  <c:v>-7</c:v>
                </c:pt>
                <c:pt idx="9">
                  <c:v>-9</c:v>
                </c:pt>
                <c:pt idx="10">
                  <c:v>-11</c:v>
                </c:pt>
              </c:numCache>
            </c:numRef>
          </c:yVal>
        </c:ser>
        <c:axId val="126183296"/>
        <c:axId val="126184832"/>
      </c:scatterChart>
      <c:valAx>
        <c:axId val="126183296"/>
        <c:scaling>
          <c:orientation val="minMax"/>
        </c:scaling>
        <c:axPos val="b"/>
        <c:numFmt formatCode="General" sourceLinked="1"/>
        <c:tickLblPos val="nextTo"/>
        <c:crossAx val="126184832"/>
        <c:crosses val="autoZero"/>
        <c:crossBetween val="midCat"/>
      </c:valAx>
      <c:valAx>
        <c:axId val="126184832"/>
        <c:scaling>
          <c:orientation val="minMax"/>
        </c:scaling>
        <c:axPos val="l"/>
        <c:majorGridlines/>
        <c:numFmt formatCode="General" sourceLinked="1"/>
        <c:tickLblPos val="nextTo"/>
        <c:crossAx val="1261832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0.14873840769903779"/>
          <c:y val="2.8252405949256338E-2"/>
          <c:w val="0.59440748031496005"/>
          <c:h val="0.8326195683872849"/>
        </c:manualLayout>
      </c:layout>
      <c:scatterChart>
        <c:scatterStyle val="lineMarker"/>
        <c:ser>
          <c:idx val="0"/>
          <c:order val="0"/>
          <c:tx>
            <c:strRef>
              <c:f>Foglio1!$H$94</c:f>
              <c:strCache>
                <c:ptCount val="1"/>
                <c:pt idx="0">
                  <c:v>CAMP. A</c:v>
                </c:pt>
              </c:strCache>
            </c:strRef>
          </c:tx>
          <c:marker>
            <c:symbol val="none"/>
          </c:marker>
          <c:xVal>
            <c:numRef>
              <c:f>Foglio1!$G$95:$G$115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Foglio1!$H$95:$H$115</c:f>
              <c:numCache>
                <c:formatCode>"€"\ #,##0.00</c:formatCode>
                <c:ptCount val="21"/>
                <c:pt idx="0">
                  <c:v>520</c:v>
                </c:pt>
                <c:pt idx="1">
                  <c:v>540</c:v>
                </c:pt>
                <c:pt idx="2">
                  <c:v>560</c:v>
                </c:pt>
                <c:pt idx="3">
                  <c:v>580</c:v>
                </c:pt>
                <c:pt idx="4">
                  <c:v>600</c:v>
                </c:pt>
                <c:pt idx="5">
                  <c:v>620</c:v>
                </c:pt>
                <c:pt idx="6">
                  <c:v>640</c:v>
                </c:pt>
                <c:pt idx="7">
                  <c:v>660</c:v>
                </c:pt>
                <c:pt idx="8">
                  <c:v>680</c:v>
                </c:pt>
                <c:pt idx="9">
                  <c:v>700</c:v>
                </c:pt>
                <c:pt idx="10">
                  <c:v>720</c:v>
                </c:pt>
                <c:pt idx="11">
                  <c:v>740</c:v>
                </c:pt>
                <c:pt idx="12">
                  <c:v>760</c:v>
                </c:pt>
                <c:pt idx="13">
                  <c:v>780</c:v>
                </c:pt>
                <c:pt idx="14">
                  <c:v>800</c:v>
                </c:pt>
                <c:pt idx="15">
                  <c:v>820</c:v>
                </c:pt>
                <c:pt idx="16">
                  <c:v>840</c:v>
                </c:pt>
                <c:pt idx="17">
                  <c:v>860</c:v>
                </c:pt>
                <c:pt idx="18">
                  <c:v>880</c:v>
                </c:pt>
                <c:pt idx="19">
                  <c:v>900</c:v>
                </c:pt>
                <c:pt idx="20">
                  <c:v>920</c:v>
                </c:pt>
              </c:numCache>
            </c:numRef>
          </c:yVal>
        </c:ser>
        <c:ser>
          <c:idx val="1"/>
          <c:order val="1"/>
          <c:tx>
            <c:strRef>
              <c:f>Foglio1!$I$94</c:f>
              <c:strCache>
                <c:ptCount val="1"/>
                <c:pt idx="0">
                  <c:v>CAMP. B</c:v>
                </c:pt>
              </c:strCache>
            </c:strRef>
          </c:tx>
          <c:marker>
            <c:symbol val="none"/>
          </c:marker>
          <c:xVal>
            <c:numRef>
              <c:f>Foglio1!$G$95:$G$115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Foglio1!$I$95:$I$115</c:f>
              <c:numCache>
                <c:formatCode>"€"\ #,##0.00</c:formatCode>
                <c:ptCount val="21"/>
                <c:pt idx="0">
                  <c:v>290</c:v>
                </c:pt>
                <c:pt idx="1">
                  <c:v>330</c:v>
                </c:pt>
                <c:pt idx="2">
                  <c:v>370</c:v>
                </c:pt>
                <c:pt idx="3">
                  <c:v>410</c:v>
                </c:pt>
                <c:pt idx="4">
                  <c:v>450</c:v>
                </c:pt>
                <c:pt idx="5">
                  <c:v>490</c:v>
                </c:pt>
                <c:pt idx="6">
                  <c:v>530</c:v>
                </c:pt>
                <c:pt idx="7">
                  <c:v>570</c:v>
                </c:pt>
                <c:pt idx="8">
                  <c:v>610</c:v>
                </c:pt>
                <c:pt idx="9">
                  <c:v>650</c:v>
                </c:pt>
                <c:pt idx="10">
                  <c:v>690</c:v>
                </c:pt>
                <c:pt idx="11">
                  <c:v>730</c:v>
                </c:pt>
                <c:pt idx="12">
                  <c:v>770</c:v>
                </c:pt>
                <c:pt idx="13">
                  <c:v>810</c:v>
                </c:pt>
                <c:pt idx="14">
                  <c:v>850</c:v>
                </c:pt>
                <c:pt idx="15">
                  <c:v>890</c:v>
                </c:pt>
                <c:pt idx="16">
                  <c:v>930</c:v>
                </c:pt>
                <c:pt idx="17">
                  <c:v>970</c:v>
                </c:pt>
                <c:pt idx="18">
                  <c:v>1010</c:v>
                </c:pt>
                <c:pt idx="19">
                  <c:v>1050</c:v>
                </c:pt>
                <c:pt idx="20">
                  <c:v>1090</c:v>
                </c:pt>
              </c:numCache>
            </c:numRef>
          </c:yVal>
        </c:ser>
        <c:ser>
          <c:idx val="2"/>
          <c:order val="2"/>
          <c:tx>
            <c:strRef>
              <c:f>Foglio1!$J$94</c:f>
              <c:strCache>
                <c:ptCount val="1"/>
                <c:pt idx="0">
                  <c:v>CAMP. C</c:v>
                </c:pt>
              </c:strCache>
            </c:strRef>
          </c:tx>
          <c:marker>
            <c:symbol val="none"/>
          </c:marker>
          <c:xVal>
            <c:numRef>
              <c:f>Foglio1!$G$95:$G$115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Foglio1!$J$95:$J$115</c:f>
              <c:numCache>
                <c:formatCode>"€"\ #,##0.00</c:formatCode>
                <c:ptCount val="21"/>
                <c:pt idx="0">
                  <c:v>70</c:v>
                </c:pt>
                <c:pt idx="1">
                  <c:v>140</c:v>
                </c:pt>
                <c:pt idx="2">
                  <c:v>210</c:v>
                </c:pt>
                <c:pt idx="3">
                  <c:v>280</c:v>
                </c:pt>
                <c:pt idx="4">
                  <c:v>350</c:v>
                </c:pt>
                <c:pt idx="5">
                  <c:v>420</c:v>
                </c:pt>
                <c:pt idx="6">
                  <c:v>490</c:v>
                </c:pt>
                <c:pt idx="7">
                  <c:v>560</c:v>
                </c:pt>
                <c:pt idx="8">
                  <c:v>630</c:v>
                </c:pt>
                <c:pt idx="9">
                  <c:v>700</c:v>
                </c:pt>
                <c:pt idx="10">
                  <c:v>770</c:v>
                </c:pt>
                <c:pt idx="11">
                  <c:v>840</c:v>
                </c:pt>
                <c:pt idx="12">
                  <c:v>910</c:v>
                </c:pt>
                <c:pt idx="13">
                  <c:v>980</c:v>
                </c:pt>
                <c:pt idx="14">
                  <c:v>1050</c:v>
                </c:pt>
                <c:pt idx="15">
                  <c:v>1120</c:v>
                </c:pt>
                <c:pt idx="16">
                  <c:v>1190</c:v>
                </c:pt>
                <c:pt idx="17">
                  <c:v>1260</c:v>
                </c:pt>
                <c:pt idx="18">
                  <c:v>1330</c:v>
                </c:pt>
                <c:pt idx="19">
                  <c:v>1400</c:v>
                </c:pt>
                <c:pt idx="20">
                  <c:v>1470</c:v>
                </c:pt>
              </c:numCache>
            </c:numRef>
          </c:yVal>
        </c:ser>
        <c:axId val="126204928"/>
        <c:axId val="126214912"/>
      </c:scatterChart>
      <c:valAx>
        <c:axId val="126204928"/>
        <c:scaling>
          <c:orientation val="minMax"/>
        </c:scaling>
        <c:axPos val="b"/>
        <c:numFmt formatCode="General" sourceLinked="1"/>
        <c:tickLblPos val="nextTo"/>
        <c:crossAx val="126214912"/>
        <c:crosses val="autoZero"/>
        <c:crossBetween val="midCat"/>
      </c:valAx>
      <c:valAx>
        <c:axId val="126214912"/>
        <c:scaling>
          <c:orientation val="minMax"/>
        </c:scaling>
        <c:axPos val="l"/>
        <c:majorGridlines/>
        <c:numFmt formatCode="&quot;€&quot;\ #,##0.00" sourceLinked="1"/>
        <c:tickLblPos val="nextTo"/>
        <c:crossAx val="1262049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24</xdr:row>
      <xdr:rowOff>138113</xdr:rowOff>
    </xdr:from>
    <xdr:to>
      <xdr:col>10</xdr:col>
      <xdr:colOff>66675</xdr:colOff>
      <xdr:row>34</xdr:row>
      <xdr:rowOff>76200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128382</xdr:colOff>
      <xdr:row>28</xdr:row>
      <xdr:rowOff>45346</xdr:rowOff>
    </xdr:from>
    <xdr:to>
      <xdr:col>5</xdr:col>
      <xdr:colOff>337932</xdr:colOff>
      <xdr:row>40</xdr:row>
      <xdr:rowOff>49694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134592</xdr:colOff>
      <xdr:row>27</xdr:row>
      <xdr:rowOff>107674</xdr:rowOff>
    </xdr:from>
    <xdr:to>
      <xdr:col>9</xdr:col>
      <xdr:colOff>48867</xdr:colOff>
      <xdr:row>44</xdr:row>
      <xdr:rowOff>98563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209551</xdr:colOff>
      <xdr:row>42</xdr:row>
      <xdr:rowOff>100013</xdr:rowOff>
    </xdr:from>
    <xdr:to>
      <xdr:col>9</xdr:col>
      <xdr:colOff>123826</xdr:colOff>
      <xdr:row>59</xdr:row>
      <xdr:rowOff>90488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80963</xdr:colOff>
      <xdr:row>115</xdr:row>
      <xdr:rowOff>28575</xdr:rowOff>
    </xdr:from>
    <xdr:to>
      <xdr:col>10</xdr:col>
      <xdr:colOff>709613</xdr:colOff>
      <xdr:row>131</xdr:row>
      <xdr:rowOff>104774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6"/>
  <sheetViews>
    <sheetView zoomScale="230" zoomScaleNormal="230" workbookViewId="0">
      <selection activeCell="E105" sqref="E105"/>
    </sheetView>
  </sheetViews>
  <sheetFormatPr defaultColWidth="12.42578125" defaultRowHeight="12.75"/>
  <cols>
    <col min="1" max="1" width="12.42578125" style="1"/>
    <col min="2" max="2" width="8.5703125" style="1" customWidth="1"/>
    <col min="3" max="4" width="7.7109375" style="1" customWidth="1"/>
    <col min="5" max="6" width="12.42578125" style="1"/>
    <col min="7" max="7" width="10.140625" style="1" customWidth="1"/>
    <col min="8" max="9" width="12.42578125" style="1" customWidth="1"/>
    <col min="10" max="10" width="15.5703125" style="1" customWidth="1"/>
    <col min="11" max="11" width="13.28515625" style="1" customWidth="1"/>
    <col min="12" max="16384" width="12.42578125" style="1"/>
  </cols>
  <sheetData>
    <row r="1" spans="1:13">
      <c r="A1" s="1" t="s">
        <v>0</v>
      </c>
      <c r="B1" s="1">
        <v>8</v>
      </c>
      <c r="C1" s="1">
        <v>1</v>
      </c>
      <c r="D1" s="1">
        <v>2</v>
      </c>
      <c r="E1" s="1">
        <v>0</v>
      </c>
      <c r="F1" s="2" t="s">
        <v>4</v>
      </c>
      <c r="G1" s="2" t="s">
        <v>5</v>
      </c>
      <c r="H1" s="2" t="s">
        <v>6</v>
      </c>
      <c r="I1" s="2" t="s">
        <v>7</v>
      </c>
    </row>
    <row r="2" spans="1:13">
      <c r="A2" s="20" t="s">
        <v>1</v>
      </c>
      <c r="B2" s="20"/>
      <c r="C2" s="1">
        <f>C1+1</f>
        <v>2</v>
      </c>
      <c r="D2" s="1">
        <f>D1*2</f>
        <v>4</v>
      </c>
      <c r="E2" s="1">
        <v>1</v>
      </c>
      <c r="F2" s="3">
        <f>SUM($E$1:$E$15)</f>
        <v>986</v>
      </c>
      <c r="G2" s="3">
        <f>AVERAGE($E$1:$E$15)</f>
        <v>65.733333333333334</v>
      </c>
      <c r="H2" s="3">
        <f>MIN($E$1:$E$15)</f>
        <v>0</v>
      </c>
      <c r="I2" s="3">
        <f>MAX($E$1:$E$15)</f>
        <v>377</v>
      </c>
    </row>
    <row r="3" spans="1:13" ht="36.75" customHeight="1">
      <c r="A3" s="4" t="s">
        <v>2</v>
      </c>
      <c r="B3" s="1">
        <f>5+9</f>
        <v>14</v>
      </c>
      <c r="C3" s="1">
        <f t="shared" ref="C3:C15" si="0">C2+1</f>
        <v>3</v>
      </c>
      <c r="D3" s="1">
        <f t="shared" ref="D3:D15" si="1">D2*2</f>
        <v>8</v>
      </c>
      <c r="E3" s="1">
        <f>E1+E2</f>
        <v>1</v>
      </c>
    </row>
    <row r="4" spans="1:13">
      <c r="A4" s="1">
        <v>12</v>
      </c>
      <c r="C4" s="1">
        <f t="shared" si="0"/>
        <v>4</v>
      </c>
      <c r="D4" s="1">
        <f t="shared" si="1"/>
        <v>16</v>
      </c>
      <c r="E4" s="1">
        <f t="shared" ref="E4:E15" si="2">E2+E3</f>
        <v>2</v>
      </c>
      <c r="G4" s="2" t="s">
        <v>8</v>
      </c>
      <c r="H4" s="2" t="s">
        <v>9</v>
      </c>
      <c r="I4" s="2" t="s">
        <v>4</v>
      </c>
      <c r="J4" s="2" t="s">
        <v>5</v>
      </c>
      <c r="K4" s="2" t="s">
        <v>6</v>
      </c>
      <c r="L4" s="2" t="s">
        <v>7</v>
      </c>
    </row>
    <row r="5" spans="1:13">
      <c r="A5" s="1">
        <v>138</v>
      </c>
      <c r="C5" s="1">
        <f t="shared" si="0"/>
        <v>5</v>
      </c>
      <c r="D5" s="1">
        <f t="shared" si="1"/>
        <v>32</v>
      </c>
      <c r="E5" s="1">
        <f t="shared" si="2"/>
        <v>3</v>
      </c>
      <c r="G5" s="5" t="s">
        <v>10</v>
      </c>
      <c r="H5" s="5">
        <f ca="1">RANDBETWEEN(15,30)</f>
        <v>16</v>
      </c>
      <c r="I5" s="6">
        <f ca="1">SUM(H5:H9)</f>
        <v>122</v>
      </c>
      <c r="J5" s="5">
        <f ca="1">AVERAGE(H5:H9)</f>
        <v>24.4</v>
      </c>
      <c r="K5" s="5">
        <f ca="1">MIN(H5:H9)</f>
        <v>16</v>
      </c>
      <c r="L5" s="5">
        <f ca="1">MAX(H5:H9)</f>
        <v>30</v>
      </c>
    </row>
    <row r="6" spans="1:13">
      <c r="A6" s="1" t="s">
        <v>3</v>
      </c>
      <c r="C6" s="1">
        <f t="shared" si="0"/>
        <v>6</v>
      </c>
      <c r="D6" s="1">
        <f t="shared" si="1"/>
        <v>64</v>
      </c>
      <c r="E6" s="1">
        <f t="shared" si="2"/>
        <v>5</v>
      </c>
      <c r="G6" s="5" t="s">
        <v>11</v>
      </c>
      <c r="H6" s="5">
        <f ca="1">RANDBETWEEN(15,30)</f>
        <v>21</v>
      </c>
    </row>
    <row r="7" spans="1:13">
      <c r="A7" s="1">
        <f>5+9</f>
        <v>14</v>
      </c>
      <c r="B7" s="1" t="e">
        <f>B1+#REF!</f>
        <v>#REF!</v>
      </c>
      <c r="C7" s="1">
        <f t="shared" si="0"/>
        <v>7</v>
      </c>
      <c r="D7" s="1">
        <f t="shared" si="1"/>
        <v>128</v>
      </c>
      <c r="E7" s="1">
        <f t="shared" si="2"/>
        <v>8</v>
      </c>
      <c r="G7" s="5" t="s">
        <v>12</v>
      </c>
      <c r="H7" s="5">
        <f ca="1">RANDBETWEEN(15,30)</f>
        <v>27</v>
      </c>
    </row>
    <row r="8" spans="1:13">
      <c r="A8" s="1">
        <f>2+3*4^2</f>
        <v>50</v>
      </c>
      <c r="C8" s="1">
        <f t="shared" si="0"/>
        <v>8</v>
      </c>
      <c r="D8" s="1">
        <f t="shared" si="1"/>
        <v>256</v>
      </c>
      <c r="E8" s="1">
        <f t="shared" si="2"/>
        <v>13</v>
      </c>
      <c r="G8" s="5" t="s">
        <v>13</v>
      </c>
      <c r="H8" s="5">
        <f ca="1">RANDBETWEEN(15,30)</f>
        <v>28</v>
      </c>
    </row>
    <row r="9" spans="1:13">
      <c r="A9" s="1">
        <f>((2+3)*4)^2</f>
        <v>400</v>
      </c>
      <c r="C9" s="1">
        <f t="shared" si="0"/>
        <v>9</v>
      </c>
      <c r="D9" s="1">
        <f t="shared" si="1"/>
        <v>512</v>
      </c>
      <c r="E9" s="1">
        <f t="shared" si="2"/>
        <v>21</v>
      </c>
      <c r="G9" s="5" t="s">
        <v>14</v>
      </c>
      <c r="H9" s="5">
        <f ca="1">RANDBETWEEN(15,30)</f>
        <v>30</v>
      </c>
    </row>
    <row r="10" spans="1:13">
      <c r="A10" s="1">
        <f>A4+B1</f>
        <v>20</v>
      </c>
      <c r="B10" s="1">
        <f>B4+C1</f>
        <v>1</v>
      </c>
      <c r="C10" s="1">
        <f t="shared" si="0"/>
        <v>10</v>
      </c>
      <c r="D10" s="1">
        <f t="shared" si="1"/>
        <v>1024</v>
      </c>
      <c r="E10" s="1">
        <f t="shared" si="2"/>
        <v>34</v>
      </c>
      <c r="L10" s="1" t="b">
        <f ca="1">AND(H12&gt;5,H12&lt;6)</f>
        <v>0</v>
      </c>
    </row>
    <row r="11" spans="1:13">
      <c r="C11" s="1">
        <f t="shared" si="0"/>
        <v>11</v>
      </c>
      <c r="D11" s="1">
        <f t="shared" si="1"/>
        <v>2048</v>
      </c>
      <c r="E11" s="1">
        <f t="shared" si="2"/>
        <v>55</v>
      </c>
      <c r="G11" s="2" t="s">
        <v>15</v>
      </c>
      <c r="H11" s="2" t="s">
        <v>5</v>
      </c>
      <c r="I11" s="2" t="s">
        <v>6</v>
      </c>
      <c r="J11" s="2" t="s">
        <v>7</v>
      </c>
      <c r="K11" s="2" t="s">
        <v>16</v>
      </c>
      <c r="L11" s="2" t="s">
        <v>17</v>
      </c>
    </row>
    <row r="12" spans="1:13">
      <c r="A12" s="1" t="e">
        <f>A6+B3</f>
        <v>#VALUE!</v>
      </c>
      <c r="C12" s="1">
        <f t="shared" si="0"/>
        <v>12</v>
      </c>
      <c r="D12" s="1">
        <f t="shared" si="1"/>
        <v>4096</v>
      </c>
      <c r="E12" s="1">
        <f t="shared" si="2"/>
        <v>89</v>
      </c>
      <c r="G12" s="5">
        <f ca="1">RANDBETWEEN(3,10)</f>
        <v>4</v>
      </c>
      <c r="H12" s="5">
        <f ca="1">AVERAGE(G12:G16)</f>
        <v>6.8</v>
      </c>
      <c r="I12" s="5">
        <f ca="1">MIN(G12:G16)</f>
        <v>4</v>
      </c>
      <c r="J12" s="5">
        <f ca="1">MAX(G12:G16)</f>
        <v>10</v>
      </c>
      <c r="K12" s="5" t="str">
        <f ca="1">IF(H12&gt;=6,"Promosso","Bocciato")</f>
        <v>Promosso</v>
      </c>
      <c r="L12" s="5" t="str">
        <f ca="1">IF(H12&gt;=6,"Promosso",IF(H12&lt;5,"Bocciato","Rimandato"))</f>
        <v>Promosso</v>
      </c>
      <c r="M12" s="1" t="str">
        <f ca="1">IF(L10=TRUE,"Rimandato",IF(H12&gt;=6,"Promosso","Bocciato"))</f>
        <v>Promosso</v>
      </c>
    </row>
    <row r="13" spans="1:13">
      <c r="C13" s="1">
        <f t="shared" si="0"/>
        <v>13</v>
      </c>
      <c r="D13" s="1">
        <f t="shared" si="1"/>
        <v>8192</v>
      </c>
      <c r="E13" s="1">
        <f t="shared" si="2"/>
        <v>144</v>
      </c>
      <c r="G13" s="5">
        <f ca="1">RANDBETWEEN(3,10)</f>
        <v>9</v>
      </c>
      <c r="H13" s="3" t="s">
        <v>50</v>
      </c>
      <c r="I13" s="3">
        <f ca="1">COUNTIF(G12:G16,"&gt;=6")</f>
        <v>3</v>
      </c>
    </row>
    <row r="14" spans="1:13">
      <c r="C14" s="1">
        <f t="shared" si="0"/>
        <v>14</v>
      </c>
      <c r="D14" s="1">
        <f t="shared" si="1"/>
        <v>16384</v>
      </c>
      <c r="E14" s="1">
        <f t="shared" si="2"/>
        <v>233</v>
      </c>
      <c r="G14" s="5">
        <f ca="1">RANDBETWEEN(3,10)</f>
        <v>10</v>
      </c>
    </row>
    <row r="15" spans="1:13">
      <c r="C15" s="1">
        <f t="shared" si="0"/>
        <v>15</v>
      </c>
      <c r="D15" s="1">
        <f t="shared" si="1"/>
        <v>32768</v>
      </c>
      <c r="E15" s="1">
        <f t="shared" si="2"/>
        <v>377</v>
      </c>
      <c r="G15" s="5">
        <f ca="1">RANDBETWEEN(3,10)</f>
        <v>5</v>
      </c>
    </row>
    <row r="16" spans="1:13">
      <c r="G16" s="5">
        <f ca="1">RANDBETWEEN(3,10)</f>
        <v>6</v>
      </c>
    </row>
    <row r="17" spans="2:11">
      <c r="B17" s="10" t="s">
        <v>22</v>
      </c>
      <c r="C17" s="11">
        <v>0.15</v>
      </c>
      <c r="D17" s="11">
        <v>0.25</v>
      </c>
      <c r="J17" s="1" t="b">
        <f ca="1">OR(H19&lt;199.5,H19&gt;200.5)</f>
        <v>1</v>
      </c>
    </row>
    <row r="18" spans="2:11" ht="24.75" customHeight="1">
      <c r="B18" s="7" t="s">
        <v>20</v>
      </c>
      <c r="C18" s="8" t="s">
        <v>21</v>
      </c>
      <c r="D18" s="3"/>
      <c r="G18" s="2" t="s">
        <v>18</v>
      </c>
      <c r="H18" s="2" t="s">
        <v>19</v>
      </c>
      <c r="I18" s="2" t="s">
        <v>16</v>
      </c>
      <c r="J18" s="2" t="s">
        <v>17</v>
      </c>
    </row>
    <row r="19" spans="2:11">
      <c r="B19" s="9">
        <f t="shared" ref="B19:B27" ca="1" si="3">RANDBETWEEN(100,1000)</f>
        <v>679</v>
      </c>
      <c r="C19" s="9">
        <f t="shared" ref="C19:C27" ca="1" si="4">B19-B19*C$17</f>
        <v>577.15</v>
      </c>
      <c r="D19" s="9">
        <f t="shared" ref="D19:D27" ca="1" si="5">IF(B19&lt;500,B19-B19*C$17,B19-B19*D$17)</f>
        <v>509.25</v>
      </c>
      <c r="G19" s="5">
        <f ca="1">RANDBETWEEN(198,202)</f>
        <v>202</v>
      </c>
      <c r="H19" s="5">
        <f ca="1">AVERAGE(G19:G23)</f>
        <v>201.2</v>
      </c>
      <c r="I19" s="5" t="str">
        <f ca="1">IF(H19&lt;199.5,"Revisionare","OK")</f>
        <v>OK</v>
      </c>
      <c r="J19" s="5" t="str">
        <f ca="1">IF(H19&lt;199.5,"Revisionare",IF(H19&gt;200.5,"Revisionare","OK"))</f>
        <v>Revisionare</v>
      </c>
      <c r="K19" s="1" t="str">
        <f ca="1">IF(J17=TRUE,"Revisionare","OK")</f>
        <v>Revisionare</v>
      </c>
    </row>
    <row r="20" spans="2:11">
      <c r="B20" s="9">
        <f t="shared" ca="1" si="3"/>
        <v>560</v>
      </c>
      <c r="C20" s="9">
        <f t="shared" ca="1" si="4"/>
        <v>476</v>
      </c>
      <c r="D20" s="9">
        <f t="shared" ca="1" si="5"/>
        <v>420</v>
      </c>
      <c r="G20" s="5">
        <f ca="1">RANDBETWEEN(198,202)</f>
        <v>202</v>
      </c>
    </row>
    <row r="21" spans="2:11">
      <c r="B21" s="9">
        <f t="shared" ca="1" si="3"/>
        <v>937</v>
      </c>
      <c r="C21" s="9">
        <f t="shared" ca="1" si="4"/>
        <v>796.45</v>
      </c>
      <c r="D21" s="9">
        <f t="shared" ca="1" si="5"/>
        <v>702.75</v>
      </c>
      <c r="G21" s="5">
        <f ca="1">RANDBETWEEN(198,202)</f>
        <v>198</v>
      </c>
      <c r="H21" s="3" t="s">
        <v>49</v>
      </c>
      <c r="I21" s="3">
        <f ca="1">COUNTIF(G19:G23,"=200")</f>
        <v>0</v>
      </c>
    </row>
    <row r="22" spans="2:11">
      <c r="B22" s="9">
        <f t="shared" ca="1" si="3"/>
        <v>499</v>
      </c>
      <c r="C22" s="9">
        <f t="shared" ca="1" si="4"/>
        <v>424.15</v>
      </c>
      <c r="D22" s="9">
        <f t="shared" ca="1" si="5"/>
        <v>424.15</v>
      </c>
      <c r="G22" s="5">
        <f ca="1">RANDBETWEEN(198,202)</f>
        <v>202</v>
      </c>
    </row>
    <row r="23" spans="2:11">
      <c r="B23" s="9">
        <f t="shared" ca="1" si="3"/>
        <v>207</v>
      </c>
      <c r="C23" s="9">
        <f t="shared" ca="1" si="4"/>
        <v>175.95</v>
      </c>
      <c r="D23" s="9">
        <f t="shared" ca="1" si="5"/>
        <v>175.95</v>
      </c>
      <c r="G23" s="5">
        <f ca="1">RANDBETWEEN(198,202)</f>
        <v>202</v>
      </c>
    </row>
    <row r="24" spans="2:11">
      <c r="B24" s="9">
        <f t="shared" ca="1" si="3"/>
        <v>309</v>
      </c>
      <c r="C24" s="9">
        <f t="shared" ca="1" si="4"/>
        <v>262.64999999999998</v>
      </c>
      <c r="D24" s="9">
        <f t="shared" ca="1" si="5"/>
        <v>262.64999999999998</v>
      </c>
    </row>
    <row r="25" spans="2:11">
      <c r="B25" s="9">
        <f t="shared" ca="1" si="3"/>
        <v>296</v>
      </c>
      <c r="C25" s="9">
        <f t="shared" ca="1" si="4"/>
        <v>251.6</v>
      </c>
      <c r="D25" s="9">
        <f t="shared" ca="1" si="5"/>
        <v>251.6</v>
      </c>
      <c r="F25" s="2" t="s">
        <v>23</v>
      </c>
      <c r="G25" s="2" t="s">
        <v>24</v>
      </c>
      <c r="H25" s="2" t="s">
        <v>25</v>
      </c>
    </row>
    <row r="26" spans="2:11">
      <c r="B26" s="9">
        <f t="shared" ca="1" si="3"/>
        <v>836</v>
      </c>
      <c r="C26" s="9">
        <f t="shared" ca="1" si="4"/>
        <v>710.6</v>
      </c>
      <c r="D26" s="9">
        <f t="shared" ca="1" si="5"/>
        <v>627</v>
      </c>
      <c r="F26" s="3" t="s">
        <v>26</v>
      </c>
      <c r="G26" s="3">
        <f ca="1">RANDBETWEEN(5,20)</f>
        <v>19</v>
      </c>
      <c r="H26" s="12">
        <f ca="1">G26/G$31</f>
        <v>0.24358974358974358</v>
      </c>
    </row>
    <row r="27" spans="2:11">
      <c r="B27" s="9">
        <f t="shared" ca="1" si="3"/>
        <v>420</v>
      </c>
      <c r="C27" s="9">
        <f t="shared" ca="1" si="4"/>
        <v>357</v>
      </c>
      <c r="D27" s="9">
        <f t="shared" ca="1" si="5"/>
        <v>357</v>
      </c>
      <c r="F27" s="3" t="s">
        <v>27</v>
      </c>
      <c r="G27" s="3">
        <f ca="1">RANDBETWEEN(5,20)</f>
        <v>16</v>
      </c>
      <c r="H27" s="12">
        <f ca="1">G27/G$31</f>
        <v>0.20512820512820512</v>
      </c>
    </row>
    <row r="28" spans="2:11">
      <c r="F28" s="3" t="s">
        <v>28</v>
      </c>
      <c r="G28" s="3">
        <f ca="1">RANDBETWEEN(5,20)</f>
        <v>18</v>
      </c>
      <c r="H28" s="12">
        <f ca="1">G28/G$31</f>
        <v>0.23076923076923078</v>
      </c>
    </row>
    <row r="29" spans="2:11">
      <c r="B29" s="3" t="s">
        <v>31</v>
      </c>
      <c r="C29" s="3" t="s">
        <v>32</v>
      </c>
      <c r="F29" s="3" t="s">
        <v>29</v>
      </c>
      <c r="G29" s="3">
        <f ca="1">RANDBETWEEN(5,20)</f>
        <v>20</v>
      </c>
      <c r="H29" s="12">
        <f ca="1">G29/G$31</f>
        <v>0.25641025641025639</v>
      </c>
    </row>
    <row r="30" spans="2:11">
      <c r="B30" s="3">
        <v>-5</v>
      </c>
      <c r="C30" s="3">
        <f>B30*2-1</f>
        <v>-11</v>
      </c>
      <c r="F30" s="3" t="s">
        <v>30</v>
      </c>
      <c r="G30" s="3">
        <f ca="1">RANDBETWEEN(5,20)</f>
        <v>5</v>
      </c>
      <c r="H30" s="12">
        <f ca="1">G30/G$31</f>
        <v>6.4102564102564097E-2</v>
      </c>
    </row>
    <row r="31" spans="2:11">
      <c r="B31" s="3">
        <f>B30+1</f>
        <v>-4</v>
      </c>
      <c r="C31" s="3">
        <f t="shared" ref="C31:C40" si="6">B31*2-1</f>
        <v>-9</v>
      </c>
      <c r="G31" s="3">
        <f ca="1">SUM(G26:G30)</f>
        <v>78</v>
      </c>
      <c r="H31" s="12">
        <f ca="1">SUM(H26:H30)</f>
        <v>1</v>
      </c>
    </row>
    <row r="32" spans="2:11">
      <c r="B32" s="3">
        <f t="shared" ref="B32:B40" si="7">B31+1</f>
        <v>-3</v>
      </c>
      <c r="C32" s="3">
        <f t="shared" si="6"/>
        <v>-7</v>
      </c>
    </row>
    <row r="33" spans="2:3">
      <c r="B33" s="3">
        <f t="shared" si="7"/>
        <v>-2</v>
      </c>
      <c r="C33" s="3">
        <f t="shared" si="6"/>
        <v>-5</v>
      </c>
    </row>
    <row r="34" spans="2:3">
      <c r="B34" s="3">
        <f t="shared" si="7"/>
        <v>-1</v>
      </c>
      <c r="C34" s="3">
        <f t="shared" si="6"/>
        <v>-3</v>
      </c>
    </row>
    <row r="35" spans="2:3">
      <c r="B35" s="3">
        <f t="shared" si="7"/>
        <v>0</v>
      </c>
      <c r="C35" s="3">
        <f t="shared" si="6"/>
        <v>-1</v>
      </c>
    </row>
    <row r="36" spans="2:3">
      <c r="B36" s="3">
        <f t="shared" si="7"/>
        <v>1</v>
      </c>
      <c r="C36" s="3">
        <f t="shared" si="6"/>
        <v>1</v>
      </c>
    </row>
    <row r="37" spans="2:3">
      <c r="B37" s="3">
        <f t="shared" si="7"/>
        <v>2</v>
      </c>
      <c r="C37" s="3">
        <f t="shared" si="6"/>
        <v>3</v>
      </c>
    </row>
    <row r="38" spans="2:3">
      <c r="B38" s="3">
        <f t="shared" si="7"/>
        <v>3</v>
      </c>
      <c r="C38" s="3">
        <f t="shared" si="6"/>
        <v>5</v>
      </c>
    </row>
    <row r="39" spans="2:3">
      <c r="B39" s="3">
        <f t="shared" si="7"/>
        <v>4</v>
      </c>
      <c r="C39" s="3">
        <f t="shared" si="6"/>
        <v>7</v>
      </c>
    </row>
    <row r="40" spans="2:3">
      <c r="B40" s="3">
        <f t="shared" si="7"/>
        <v>5</v>
      </c>
      <c r="C40" s="3">
        <f t="shared" si="6"/>
        <v>9</v>
      </c>
    </row>
    <row r="43" spans="2:3">
      <c r="B43" s="13" t="s">
        <v>33</v>
      </c>
      <c r="C43" s="13">
        <v>-2</v>
      </c>
    </row>
    <row r="44" spans="2:3">
      <c r="B44" s="13" t="s">
        <v>34</v>
      </c>
      <c r="C44" s="13">
        <v>-1</v>
      </c>
    </row>
    <row r="46" spans="2:3">
      <c r="B46" s="2" t="s">
        <v>31</v>
      </c>
      <c r="C46" s="2" t="s">
        <v>32</v>
      </c>
    </row>
    <row r="47" spans="2:3">
      <c r="B47" s="3">
        <v>-5</v>
      </c>
      <c r="C47" s="3">
        <f>C$43*B47+C$44</f>
        <v>9</v>
      </c>
    </row>
    <row r="48" spans="2:3">
      <c r="B48" s="3">
        <f>B47+1</f>
        <v>-4</v>
      </c>
      <c r="C48" s="3">
        <f t="shared" ref="C48:C57" si="8">C$43*B48+C$44</f>
        <v>7</v>
      </c>
    </row>
    <row r="49" spans="2:11">
      <c r="B49" s="3">
        <f t="shared" ref="B49:B57" si="9">B48+1</f>
        <v>-3</v>
      </c>
      <c r="C49" s="3">
        <f t="shared" si="8"/>
        <v>5</v>
      </c>
    </row>
    <row r="50" spans="2:11">
      <c r="B50" s="3">
        <f t="shared" si="9"/>
        <v>-2</v>
      </c>
      <c r="C50" s="3">
        <f t="shared" si="8"/>
        <v>3</v>
      </c>
    </row>
    <row r="51" spans="2:11">
      <c r="B51" s="3">
        <f t="shared" si="9"/>
        <v>-1</v>
      </c>
      <c r="C51" s="3">
        <f t="shared" si="8"/>
        <v>1</v>
      </c>
    </row>
    <row r="52" spans="2:11">
      <c r="B52" s="3">
        <f t="shared" si="9"/>
        <v>0</v>
      </c>
      <c r="C52" s="3">
        <f t="shared" si="8"/>
        <v>-1</v>
      </c>
    </row>
    <row r="53" spans="2:11">
      <c r="B53" s="3">
        <f t="shared" si="9"/>
        <v>1</v>
      </c>
      <c r="C53" s="3">
        <f t="shared" si="8"/>
        <v>-3</v>
      </c>
    </row>
    <row r="54" spans="2:11">
      <c r="B54" s="3">
        <f t="shared" si="9"/>
        <v>2</v>
      </c>
      <c r="C54" s="3">
        <f t="shared" si="8"/>
        <v>-5</v>
      </c>
    </row>
    <row r="55" spans="2:11">
      <c r="B55" s="3">
        <f t="shared" si="9"/>
        <v>3</v>
      </c>
      <c r="C55" s="3">
        <f t="shared" si="8"/>
        <v>-7</v>
      </c>
    </row>
    <row r="56" spans="2:11">
      <c r="B56" s="3">
        <f t="shared" si="9"/>
        <v>4</v>
      </c>
      <c r="C56" s="3">
        <f t="shared" si="8"/>
        <v>-9</v>
      </c>
    </row>
    <row r="57" spans="2:11">
      <c r="B57" s="3">
        <f t="shared" si="9"/>
        <v>5</v>
      </c>
      <c r="C57" s="3">
        <f t="shared" si="8"/>
        <v>-11</v>
      </c>
    </row>
    <row r="61" spans="2:11">
      <c r="H61" s="3" t="s">
        <v>54</v>
      </c>
      <c r="I61" s="19">
        <v>0.22</v>
      </c>
    </row>
    <row r="62" spans="2:11">
      <c r="B62" s="2" t="s">
        <v>35</v>
      </c>
      <c r="C62" s="2" t="s">
        <v>36</v>
      </c>
      <c r="D62" s="2" t="s">
        <v>37</v>
      </c>
      <c r="E62" s="2" t="s">
        <v>38</v>
      </c>
      <c r="F62" s="2" t="s">
        <v>39</v>
      </c>
      <c r="H62" s="3" t="s">
        <v>55</v>
      </c>
      <c r="I62" s="3" t="s">
        <v>54</v>
      </c>
      <c r="J62" s="3" t="s">
        <v>56</v>
      </c>
      <c r="K62" s="3" t="s">
        <v>57</v>
      </c>
    </row>
    <row r="63" spans="2:11">
      <c r="B63" s="3">
        <v>1</v>
      </c>
      <c r="C63" s="3">
        <f>80/60*B63</f>
        <v>1.3333333333333333</v>
      </c>
      <c r="D63" s="3">
        <f>120/60*B63</f>
        <v>2</v>
      </c>
      <c r="E63" s="3">
        <f>C63+D63</f>
        <v>3.333333333333333</v>
      </c>
      <c r="F63" s="3" t="str">
        <f>IF(E63=80,"INCONTRATI","")</f>
        <v/>
      </c>
      <c r="H63" s="9">
        <f ca="1">RANDBETWEEN(100,1000)</f>
        <v>196</v>
      </c>
      <c r="I63" s="9">
        <f ca="1">H63*I$61</f>
        <v>43.12</v>
      </c>
      <c r="J63" s="9">
        <f ca="1">I63+H63</f>
        <v>239.12</v>
      </c>
      <c r="K63" s="3" t="str">
        <f ca="1">IF(J63&lt;1000,"COMPRO","NON COMPRO")</f>
        <v>COMPRO</v>
      </c>
    </row>
    <row r="64" spans="2:11">
      <c r="B64" s="3">
        <f>B63+1</f>
        <v>2</v>
      </c>
      <c r="C64" s="3">
        <f t="shared" ref="C64:C92" si="10">80/60*B64</f>
        <v>2.6666666666666665</v>
      </c>
      <c r="D64" s="3">
        <f t="shared" ref="D64:D92" si="11">120/60*B64</f>
        <v>4</v>
      </c>
      <c r="E64" s="3">
        <f t="shared" ref="E64:E92" si="12">C64+D64</f>
        <v>6.6666666666666661</v>
      </c>
      <c r="F64" s="3" t="str">
        <f t="shared" ref="F64:F92" si="13">IF(E64=80,"INCONTRATI","")</f>
        <v/>
      </c>
      <c r="H64" s="9">
        <f t="shared" ref="H64:H70" ca="1" si="14">RANDBETWEEN(100,1000)</f>
        <v>181</v>
      </c>
      <c r="I64" s="9">
        <f t="shared" ref="I64:I70" ca="1" si="15">H64*I$61</f>
        <v>39.82</v>
      </c>
      <c r="J64" s="9">
        <f t="shared" ref="J64:J70" ca="1" si="16">I64+H64</f>
        <v>220.82</v>
      </c>
      <c r="K64" s="3" t="str">
        <f t="shared" ref="K64:K70" ca="1" si="17">IF(J64&lt;1000,"COMPRO","NON COMPRO")</f>
        <v>COMPRO</v>
      </c>
    </row>
    <row r="65" spans="2:11">
      <c r="B65" s="3">
        <f t="shared" ref="B65:B86" si="18">B64+1</f>
        <v>3</v>
      </c>
      <c r="C65" s="3">
        <f t="shared" si="10"/>
        <v>4</v>
      </c>
      <c r="D65" s="3">
        <f t="shared" si="11"/>
        <v>6</v>
      </c>
      <c r="E65" s="3">
        <f t="shared" si="12"/>
        <v>10</v>
      </c>
      <c r="F65" s="3" t="str">
        <f t="shared" si="13"/>
        <v/>
      </c>
      <c r="H65" s="9">
        <f t="shared" ca="1" si="14"/>
        <v>579</v>
      </c>
      <c r="I65" s="9">
        <f t="shared" ca="1" si="15"/>
        <v>127.38</v>
      </c>
      <c r="J65" s="9">
        <f t="shared" ca="1" si="16"/>
        <v>706.38</v>
      </c>
      <c r="K65" s="3" t="str">
        <f t="shared" ca="1" si="17"/>
        <v>COMPRO</v>
      </c>
    </row>
    <row r="66" spans="2:11">
      <c r="B66" s="3">
        <f t="shared" si="18"/>
        <v>4</v>
      </c>
      <c r="C66" s="3">
        <f t="shared" si="10"/>
        <v>5.333333333333333</v>
      </c>
      <c r="D66" s="3">
        <f t="shared" si="11"/>
        <v>8</v>
      </c>
      <c r="E66" s="3">
        <f t="shared" si="12"/>
        <v>13.333333333333332</v>
      </c>
      <c r="F66" s="3" t="str">
        <f t="shared" si="13"/>
        <v/>
      </c>
      <c r="H66" s="9">
        <f t="shared" ca="1" si="14"/>
        <v>906</v>
      </c>
      <c r="I66" s="9">
        <f t="shared" ca="1" si="15"/>
        <v>199.32</v>
      </c>
      <c r="J66" s="9">
        <f t="shared" ca="1" si="16"/>
        <v>1105.32</v>
      </c>
      <c r="K66" s="3" t="str">
        <f t="shared" ca="1" si="17"/>
        <v>NON COMPRO</v>
      </c>
    </row>
    <row r="67" spans="2:11">
      <c r="B67" s="3">
        <f t="shared" si="18"/>
        <v>5</v>
      </c>
      <c r="C67" s="3">
        <f t="shared" si="10"/>
        <v>6.6666666666666661</v>
      </c>
      <c r="D67" s="3">
        <f t="shared" si="11"/>
        <v>10</v>
      </c>
      <c r="E67" s="3">
        <f t="shared" si="12"/>
        <v>16.666666666666664</v>
      </c>
      <c r="F67" s="3" t="str">
        <f t="shared" si="13"/>
        <v/>
      </c>
      <c r="H67" s="9">
        <f t="shared" ca="1" si="14"/>
        <v>549</v>
      </c>
      <c r="I67" s="9">
        <f t="shared" ca="1" si="15"/>
        <v>120.78</v>
      </c>
      <c r="J67" s="9">
        <f t="shared" ca="1" si="16"/>
        <v>669.78</v>
      </c>
      <c r="K67" s="3" t="str">
        <f t="shared" ca="1" si="17"/>
        <v>COMPRO</v>
      </c>
    </row>
    <row r="68" spans="2:11">
      <c r="B68" s="3">
        <f t="shared" si="18"/>
        <v>6</v>
      </c>
      <c r="C68" s="3">
        <f t="shared" si="10"/>
        <v>8</v>
      </c>
      <c r="D68" s="3">
        <f t="shared" si="11"/>
        <v>12</v>
      </c>
      <c r="E68" s="3">
        <f t="shared" si="12"/>
        <v>20</v>
      </c>
      <c r="F68" s="3" t="str">
        <f t="shared" si="13"/>
        <v/>
      </c>
      <c r="H68" s="9">
        <f t="shared" ca="1" si="14"/>
        <v>374</v>
      </c>
      <c r="I68" s="9">
        <f t="shared" ca="1" si="15"/>
        <v>82.28</v>
      </c>
      <c r="J68" s="9">
        <f t="shared" ca="1" si="16"/>
        <v>456.28</v>
      </c>
      <c r="K68" s="3" t="str">
        <f t="shared" ca="1" si="17"/>
        <v>COMPRO</v>
      </c>
    </row>
    <row r="69" spans="2:11">
      <c r="B69" s="3">
        <f t="shared" si="18"/>
        <v>7</v>
      </c>
      <c r="C69" s="3">
        <f t="shared" si="10"/>
        <v>9.3333333333333321</v>
      </c>
      <c r="D69" s="3">
        <f t="shared" si="11"/>
        <v>14</v>
      </c>
      <c r="E69" s="3">
        <f t="shared" si="12"/>
        <v>23.333333333333332</v>
      </c>
      <c r="F69" s="3" t="str">
        <f t="shared" si="13"/>
        <v/>
      </c>
      <c r="H69" s="9">
        <f t="shared" ca="1" si="14"/>
        <v>880</v>
      </c>
      <c r="I69" s="9">
        <f t="shared" ca="1" si="15"/>
        <v>193.6</v>
      </c>
      <c r="J69" s="9">
        <f t="shared" ca="1" si="16"/>
        <v>1073.5999999999999</v>
      </c>
      <c r="K69" s="3" t="str">
        <f t="shared" ca="1" si="17"/>
        <v>NON COMPRO</v>
      </c>
    </row>
    <row r="70" spans="2:11">
      <c r="B70" s="3">
        <f t="shared" si="18"/>
        <v>8</v>
      </c>
      <c r="C70" s="3">
        <f t="shared" si="10"/>
        <v>10.666666666666666</v>
      </c>
      <c r="D70" s="3">
        <f t="shared" si="11"/>
        <v>16</v>
      </c>
      <c r="E70" s="3">
        <f t="shared" si="12"/>
        <v>26.666666666666664</v>
      </c>
      <c r="F70" s="3" t="str">
        <f t="shared" si="13"/>
        <v/>
      </c>
      <c r="H70" s="9">
        <f t="shared" ca="1" si="14"/>
        <v>432</v>
      </c>
      <c r="I70" s="9">
        <f t="shared" ca="1" si="15"/>
        <v>95.04</v>
      </c>
      <c r="J70" s="9">
        <f t="shared" ca="1" si="16"/>
        <v>527.04</v>
      </c>
      <c r="K70" s="3" t="str">
        <f t="shared" ca="1" si="17"/>
        <v>COMPRO</v>
      </c>
    </row>
    <row r="71" spans="2:11">
      <c r="B71" s="3">
        <f t="shared" si="18"/>
        <v>9</v>
      </c>
      <c r="C71" s="3">
        <f t="shared" si="10"/>
        <v>12</v>
      </c>
      <c r="D71" s="3">
        <f t="shared" si="11"/>
        <v>18</v>
      </c>
      <c r="E71" s="3">
        <f t="shared" si="12"/>
        <v>30</v>
      </c>
      <c r="F71" s="3" t="str">
        <f t="shared" si="13"/>
        <v/>
      </c>
    </row>
    <row r="72" spans="2:11">
      <c r="B72" s="3">
        <f t="shared" si="18"/>
        <v>10</v>
      </c>
      <c r="C72" s="3">
        <f t="shared" si="10"/>
        <v>13.333333333333332</v>
      </c>
      <c r="D72" s="3">
        <f t="shared" si="11"/>
        <v>20</v>
      </c>
      <c r="E72" s="3">
        <f t="shared" si="12"/>
        <v>33.333333333333329</v>
      </c>
      <c r="F72" s="3" t="str">
        <f t="shared" si="13"/>
        <v/>
      </c>
    </row>
    <row r="73" spans="2:11">
      <c r="B73" s="3">
        <f t="shared" si="18"/>
        <v>11</v>
      </c>
      <c r="C73" s="3">
        <f t="shared" si="10"/>
        <v>14.666666666666666</v>
      </c>
      <c r="D73" s="3">
        <f t="shared" si="11"/>
        <v>22</v>
      </c>
      <c r="E73" s="3">
        <f t="shared" si="12"/>
        <v>36.666666666666664</v>
      </c>
      <c r="F73" s="3" t="str">
        <f t="shared" si="13"/>
        <v/>
      </c>
      <c r="H73" s="2" t="s">
        <v>58</v>
      </c>
      <c r="I73" s="2" t="s">
        <v>59</v>
      </c>
      <c r="J73" s="2" t="s">
        <v>60</v>
      </c>
    </row>
    <row r="74" spans="2:11">
      <c r="B74" s="3">
        <f t="shared" si="18"/>
        <v>12</v>
      </c>
      <c r="C74" s="3">
        <f t="shared" si="10"/>
        <v>16</v>
      </c>
      <c r="D74" s="3">
        <f t="shared" si="11"/>
        <v>24</v>
      </c>
      <c r="E74" s="3">
        <f t="shared" si="12"/>
        <v>40</v>
      </c>
      <c r="F74" s="3" t="str">
        <f t="shared" si="13"/>
        <v/>
      </c>
      <c r="H74" s="3" t="s">
        <v>61</v>
      </c>
      <c r="I74" s="3" t="str">
        <f>IF(OR(H74="GENNAIO",H74="FEBBRAIO",H74="MARZO")=TRUE,"INVERNO",IF(OR(H74="APRILE",H74="MAGGIO",H74="GIUGNO")=TRUE,"PRIMAVERA",IF(OR(H74="LUGLIO",H74="AGOSTO",H74="SETTEMBRE")=TRUE,"ESTATE","AUTUNNO")))</f>
        <v>INVERNO</v>
      </c>
      <c r="J74" s="5">
        <f ca="1">IF(I74="INVERNO",RANDBETWEEN(0,5),IF(I74="PRIMAVERA",RANDBETWEEN(8,15),IF(I74="ESTATE",RANDBETWEEN(21,28),RANDBETWEEN(12,17))))</f>
        <v>5</v>
      </c>
    </row>
    <row r="75" spans="2:11">
      <c r="B75" s="3">
        <f t="shared" si="18"/>
        <v>13</v>
      </c>
      <c r="C75" s="3">
        <f t="shared" si="10"/>
        <v>17.333333333333332</v>
      </c>
      <c r="D75" s="3">
        <f t="shared" si="11"/>
        <v>26</v>
      </c>
      <c r="E75" s="3">
        <f t="shared" si="12"/>
        <v>43.333333333333329</v>
      </c>
      <c r="F75" s="3" t="str">
        <f t="shared" si="13"/>
        <v/>
      </c>
    </row>
    <row r="76" spans="2:11">
      <c r="B76" s="3">
        <f t="shared" si="18"/>
        <v>14</v>
      </c>
      <c r="C76" s="3">
        <f t="shared" si="10"/>
        <v>18.666666666666664</v>
      </c>
      <c r="D76" s="3">
        <f t="shared" si="11"/>
        <v>28</v>
      </c>
      <c r="E76" s="3">
        <f t="shared" si="12"/>
        <v>46.666666666666664</v>
      </c>
      <c r="F76" s="3" t="str">
        <f t="shared" si="13"/>
        <v/>
      </c>
    </row>
    <row r="77" spans="2:11">
      <c r="B77" s="3">
        <f t="shared" si="18"/>
        <v>15</v>
      </c>
      <c r="C77" s="3">
        <f t="shared" si="10"/>
        <v>20</v>
      </c>
      <c r="D77" s="3">
        <f t="shared" si="11"/>
        <v>30</v>
      </c>
      <c r="E77" s="3">
        <f t="shared" si="12"/>
        <v>50</v>
      </c>
      <c r="F77" s="3" t="str">
        <f t="shared" si="13"/>
        <v/>
      </c>
    </row>
    <row r="78" spans="2:11">
      <c r="B78" s="3">
        <f t="shared" si="18"/>
        <v>16</v>
      </c>
      <c r="C78" s="3">
        <f t="shared" si="10"/>
        <v>21.333333333333332</v>
      </c>
      <c r="D78" s="3">
        <f t="shared" si="11"/>
        <v>32</v>
      </c>
      <c r="E78" s="3">
        <f t="shared" si="12"/>
        <v>53.333333333333329</v>
      </c>
      <c r="F78" s="3" t="str">
        <f t="shared" si="13"/>
        <v/>
      </c>
    </row>
    <row r="79" spans="2:11">
      <c r="B79" s="3">
        <f t="shared" si="18"/>
        <v>17</v>
      </c>
      <c r="C79" s="3">
        <f t="shared" si="10"/>
        <v>22.666666666666664</v>
      </c>
      <c r="D79" s="3">
        <f t="shared" si="11"/>
        <v>34</v>
      </c>
      <c r="E79" s="3">
        <f t="shared" si="12"/>
        <v>56.666666666666664</v>
      </c>
      <c r="F79" s="3" t="str">
        <f t="shared" si="13"/>
        <v/>
      </c>
    </row>
    <row r="80" spans="2:11">
      <c r="B80" s="3">
        <f t="shared" si="18"/>
        <v>18</v>
      </c>
      <c r="C80" s="3">
        <f t="shared" si="10"/>
        <v>24</v>
      </c>
      <c r="D80" s="3">
        <f t="shared" si="11"/>
        <v>36</v>
      </c>
      <c r="E80" s="3">
        <f t="shared" si="12"/>
        <v>60</v>
      </c>
      <c r="F80" s="3" t="str">
        <f t="shared" si="13"/>
        <v/>
      </c>
    </row>
    <row r="81" spans="2:14">
      <c r="B81" s="3">
        <f t="shared" si="18"/>
        <v>19</v>
      </c>
      <c r="C81" s="3">
        <f t="shared" si="10"/>
        <v>25.333333333333332</v>
      </c>
      <c r="D81" s="3">
        <f t="shared" si="11"/>
        <v>38</v>
      </c>
      <c r="E81" s="3">
        <f t="shared" si="12"/>
        <v>63.333333333333329</v>
      </c>
      <c r="F81" s="3" t="str">
        <f t="shared" si="13"/>
        <v/>
      </c>
    </row>
    <row r="82" spans="2:14">
      <c r="B82" s="3">
        <f t="shared" si="18"/>
        <v>20</v>
      </c>
      <c r="C82" s="3">
        <f t="shared" si="10"/>
        <v>26.666666666666664</v>
      </c>
      <c r="D82" s="3">
        <f t="shared" si="11"/>
        <v>40</v>
      </c>
      <c r="E82" s="3">
        <f t="shared" si="12"/>
        <v>66.666666666666657</v>
      </c>
      <c r="F82" s="3" t="str">
        <f t="shared" si="13"/>
        <v/>
      </c>
    </row>
    <row r="83" spans="2:14">
      <c r="B83" s="3">
        <f t="shared" si="18"/>
        <v>21</v>
      </c>
      <c r="C83" s="3">
        <f t="shared" si="10"/>
        <v>28</v>
      </c>
      <c r="D83" s="3">
        <f t="shared" si="11"/>
        <v>42</v>
      </c>
      <c r="E83" s="3">
        <f t="shared" si="12"/>
        <v>70</v>
      </c>
      <c r="F83" s="3" t="str">
        <f t="shared" si="13"/>
        <v/>
      </c>
    </row>
    <row r="84" spans="2:14">
      <c r="B84" s="3">
        <f t="shared" si="18"/>
        <v>22</v>
      </c>
      <c r="C84" s="3">
        <f t="shared" si="10"/>
        <v>29.333333333333332</v>
      </c>
      <c r="D84" s="3">
        <f t="shared" si="11"/>
        <v>44</v>
      </c>
      <c r="E84" s="3">
        <f t="shared" si="12"/>
        <v>73.333333333333329</v>
      </c>
      <c r="F84" s="3" t="str">
        <f t="shared" si="13"/>
        <v/>
      </c>
    </row>
    <row r="85" spans="2:14">
      <c r="B85" s="3">
        <f t="shared" si="18"/>
        <v>23</v>
      </c>
      <c r="C85" s="3">
        <f t="shared" si="10"/>
        <v>30.666666666666664</v>
      </c>
      <c r="D85" s="3">
        <f t="shared" si="11"/>
        <v>46</v>
      </c>
      <c r="E85" s="3">
        <f t="shared" si="12"/>
        <v>76.666666666666657</v>
      </c>
      <c r="F85" s="3" t="str">
        <f t="shared" si="13"/>
        <v/>
      </c>
    </row>
    <row r="86" spans="2:14">
      <c r="B86" s="3">
        <f t="shared" si="18"/>
        <v>24</v>
      </c>
      <c r="C86" s="3">
        <f t="shared" si="10"/>
        <v>32</v>
      </c>
      <c r="D86" s="3">
        <f t="shared" si="11"/>
        <v>48</v>
      </c>
      <c r="E86" s="3">
        <f t="shared" si="12"/>
        <v>80</v>
      </c>
      <c r="F86" s="3" t="str">
        <f t="shared" si="13"/>
        <v>INCONTRATI</v>
      </c>
    </row>
    <row r="87" spans="2:14">
      <c r="B87" s="3">
        <f t="shared" ref="B87:B92" si="19">B86+1</f>
        <v>25</v>
      </c>
      <c r="C87" s="3">
        <f t="shared" si="10"/>
        <v>33.333333333333329</v>
      </c>
      <c r="D87" s="3">
        <f t="shared" si="11"/>
        <v>50</v>
      </c>
      <c r="E87" s="3">
        <f t="shared" si="12"/>
        <v>83.333333333333329</v>
      </c>
      <c r="F87" s="3" t="str">
        <f t="shared" si="13"/>
        <v/>
      </c>
    </row>
    <row r="88" spans="2:14">
      <c r="B88" s="3">
        <f t="shared" si="19"/>
        <v>26</v>
      </c>
      <c r="C88" s="3">
        <f t="shared" si="10"/>
        <v>34.666666666666664</v>
      </c>
      <c r="D88" s="3">
        <f t="shared" si="11"/>
        <v>52</v>
      </c>
      <c r="E88" s="3">
        <f t="shared" si="12"/>
        <v>86.666666666666657</v>
      </c>
      <c r="F88" s="3" t="str">
        <f t="shared" si="13"/>
        <v/>
      </c>
    </row>
    <row r="89" spans="2:14">
      <c r="B89" s="3">
        <f t="shared" si="19"/>
        <v>27</v>
      </c>
      <c r="C89" s="3">
        <f t="shared" si="10"/>
        <v>36</v>
      </c>
      <c r="D89" s="3">
        <f t="shared" si="11"/>
        <v>54</v>
      </c>
      <c r="E89" s="3">
        <f t="shared" si="12"/>
        <v>90</v>
      </c>
      <c r="F89" s="3" t="str">
        <f t="shared" si="13"/>
        <v/>
      </c>
    </row>
    <row r="90" spans="2:14">
      <c r="B90" s="3">
        <f t="shared" si="19"/>
        <v>28</v>
      </c>
      <c r="C90" s="3">
        <f t="shared" si="10"/>
        <v>37.333333333333329</v>
      </c>
      <c r="D90" s="3">
        <f t="shared" si="11"/>
        <v>56</v>
      </c>
      <c r="E90" s="3">
        <f t="shared" si="12"/>
        <v>93.333333333333329</v>
      </c>
      <c r="F90" s="3" t="str">
        <f t="shared" si="13"/>
        <v/>
      </c>
    </row>
    <row r="91" spans="2:14">
      <c r="B91" s="3">
        <f t="shared" si="19"/>
        <v>29</v>
      </c>
      <c r="C91" s="3">
        <f t="shared" si="10"/>
        <v>38.666666666666664</v>
      </c>
      <c r="D91" s="3">
        <f t="shared" si="11"/>
        <v>58</v>
      </c>
      <c r="E91" s="3">
        <f t="shared" si="12"/>
        <v>96.666666666666657</v>
      </c>
      <c r="F91" s="3" t="str">
        <f t="shared" si="13"/>
        <v/>
      </c>
    </row>
    <row r="92" spans="2:14">
      <c r="B92" s="3">
        <f t="shared" si="19"/>
        <v>30</v>
      </c>
      <c r="C92" s="3">
        <f t="shared" si="10"/>
        <v>40</v>
      </c>
      <c r="D92" s="3">
        <f t="shared" si="11"/>
        <v>60</v>
      </c>
      <c r="E92" s="3">
        <f t="shared" si="12"/>
        <v>100</v>
      </c>
      <c r="F92" s="3" t="str">
        <f t="shared" si="13"/>
        <v/>
      </c>
    </row>
    <row r="94" spans="2:14">
      <c r="B94" s="2" t="s">
        <v>35</v>
      </c>
      <c r="C94" s="2" t="s">
        <v>36</v>
      </c>
      <c r="D94" s="2" t="s">
        <v>37</v>
      </c>
      <c r="E94" s="2" t="s">
        <v>39</v>
      </c>
      <c r="G94" s="3" t="s">
        <v>44</v>
      </c>
      <c r="H94" s="3" t="s">
        <v>45</v>
      </c>
      <c r="I94" s="3" t="s">
        <v>46</v>
      </c>
      <c r="J94" s="3" t="s">
        <v>47</v>
      </c>
      <c r="K94" s="3" t="s">
        <v>48</v>
      </c>
      <c r="L94" s="3" t="s">
        <v>51</v>
      </c>
      <c r="M94" s="3" t="s">
        <v>52</v>
      </c>
      <c r="N94" s="3" t="s">
        <v>53</v>
      </c>
    </row>
    <row r="95" spans="2:14">
      <c r="B95" s="3">
        <v>1</v>
      </c>
      <c r="C95" s="3">
        <f>80/60*(10+B95)</f>
        <v>14.666666666666666</v>
      </c>
      <c r="D95" s="3">
        <f>100/60*B95</f>
        <v>1.6666666666666667</v>
      </c>
      <c r="E95" s="3" t="str">
        <f>IF(C95=D95,"RAGGIUNTO","")</f>
        <v/>
      </c>
      <c r="G95" s="3">
        <v>1</v>
      </c>
      <c r="H95" s="9">
        <f>500+20*G95</f>
        <v>520</v>
      </c>
      <c r="I95" s="9">
        <f>250+40*G95</f>
        <v>290</v>
      </c>
      <c r="J95" s="9">
        <f>70*G95</f>
        <v>70</v>
      </c>
      <c r="K95" s="5" t="str">
        <f>IF(AND(H95&lt;I95,H95&lt;J95)=TRUE,"A",IF(AND(I95&lt;H95,I95&lt;J95)=TRUE,"B","C"))</f>
        <v>C</v>
      </c>
      <c r="L95" s="3">
        <f>COUNTIF($K95:$K115,"=A")</f>
        <v>9</v>
      </c>
      <c r="M95" s="3">
        <f>COUNTIF($K95:$K115,"=B")</f>
        <v>4</v>
      </c>
      <c r="N95" s="3">
        <f>COUNTIF($K95:$K115,"=C")</f>
        <v>8</v>
      </c>
    </row>
    <row r="96" spans="2:14">
      <c r="B96" s="3">
        <v>2</v>
      </c>
      <c r="C96" s="3">
        <f t="shared" ref="C96:C136" si="20">80/60*(10+B96)</f>
        <v>16</v>
      </c>
      <c r="D96" s="3">
        <f t="shared" ref="D96:D136" si="21">100/60*B96</f>
        <v>3.3333333333333335</v>
      </c>
      <c r="E96" s="3" t="str">
        <f t="shared" ref="E96:E136" si="22">IF(C96=D96,"RAGGIUNTO","")</f>
        <v/>
      </c>
      <c r="G96" s="3">
        <f>G95+1</f>
        <v>2</v>
      </c>
      <c r="H96" s="9">
        <f t="shared" ref="H96:H115" si="23">500+20*G96</f>
        <v>540</v>
      </c>
      <c r="I96" s="9">
        <f t="shared" ref="I96:I115" si="24">250+40*G96</f>
        <v>330</v>
      </c>
      <c r="J96" s="9">
        <f t="shared" ref="J96:J115" si="25">70*G96</f>
        <v>140</v>
      </c>
      <c r="K96" s="5" t="str">
        <f>IF(AND(H96&lt;I96,H96&lt;J96)=TRUE,"A",IF(AND(I96&lt;H96,I96&lt;J96)=TRUE,"B","C"))</f>
        <v>C</v>
      </c>
    </row>
    <row r="97" spans="2:11">
      <c r="B97" s="3">
        <v>3</v>
      </c>
      <c r="C97" s="3">
        <f t="shared" si="20"/>
        <v>17.333333333333332</v>
      </c>
      <c r="D97" s="3">
        <f t="shared" si="21"/>
        <v>5</v>
      </c>
      <c r="E97" s="3" t="str">
        <f t="shared" si="22"/>
        <v/>
      </c>
      <c r="G97" s="3">
        <f t="shared" ref="G97:G115" si="26">G96+1</f>
        <v>3</v>
      </c>
      <c r="H97" s="9">
        <f t="shared" si="23"/>
        <v>560</v>
      </c>
      <c r="I97" s="9">
        <f t="shared" si="24"/>
        <v>370</v>
      </c>
      <c r="J97" s="9">
        <f t="shared" si="25"/>
        <v>210</v>
      </c>
      <c r="K97" s="5" t="str">
        <f t="shared" ref="K97:K115" si="27">IF(AND(H97&lt;I97,H97&lt;J97)=TRUE,"A",IF(AND(I97&lt;H97,I97&lt;J97)=TRUE,"B","C"))</f>
        <v>C</v>
      </c>
    </row>
    <row r="98" spans="2:11">
      <c r="B98" s="3">
        <v>4</v>
      </c>
      <c r="C98" s="3">
        <f t="shared" si="20"/>
        <v>18.666666666666664</v>
      </c>
      <c r="D98" s="3">
        <f t="shared" si="21"/>
        <v>6.666666666666667</v>
      </c>
      <c r="E98" s="3" t="str">
        <f t="shared" si="22"/>
        <v/>
      </c>
      <c r="G98" s="3">
        <f t="shared" si="26"/>
        <v>4</v>
      </c>
      <c r="H98" s="9">
        <f t="shared" si="23"/>
        <v>580</v>
      </c>
      <c r="I98" s="9">
        <f t="shared" si="24"/>
        <v>410</v>
      </c>
      <c r="J98" s="9">
        <f t="shared" si="25"/>
        <v>280</v>
      </c>
      <c r="K98" s="5" t="str">
        <f t="shared" si="27"/>
        <v>C</v>
      </c>
    </row>
    <row r="99" spans="2:11">
      <c r="B99" s="3">
        <v>5</v>
      </c>
      <c r="C99" s="3">
        <f t="shared" si="20"/>
        <v>20</v>
      </c>
      <c r="D99" s="3">
        <f t="shared" si="21"/>
        <v>8.3333333333333339</v>
      </c>
      <c r="E99" s="3" t="str">
        <f t="shared" si="22"/>
        <v/>
      </c>
      <c r="G99" s="3">
        <f t="shared" si="26"/>
        <v>5</v>
      </c>
      <c r="H99" s="9">
        <f t="shared" si="23"/>
        <v>600</v>
      </c>
      <c r="I99" s="9">
        <f t="shared" si="24"/>
        <v>450</v>
      </c>
      <c r="J99" s="9">
        <f t="shared" si="25"/>
        <v>350</v>
      </c>
      <c r="K99" s="5" t="str">
        <f t="shared" si="27"/>
        <v>C</v>
      </c>
    </row>
    <row r="100" spans="2:11">
      <c r="B100" s="3">
        <v>6</v>
      </c>
      <c r="C100" s="3">
        <f t="shared" si="20"/>
        <v>21.333333333333332</v>
      </c>
      <c r="D100" s="3">
        <f t="shared" si="21"/>
        <v>10</v>
      </c>
      <c r="E100" s="3" t="str">
        <f t="shared" si="22"/>
        <v/>
      </c>
      <c r="G100" s="3">
        <f t="shared" si="26"/>
        <v>6</v>
      </c>
      <c r="H100" s="9">
        <f t="shared" si="23"/>
        <v>620</v>
      </c>
      <c r="I100" s="9">
        <f t="shared" si="24"/>
        <v>490</v>
      </c>
      <c r="J100" s="9">
        <f t="shared" si="25"/>
        <v>420</v>
      </c>
      <c r="K100" s="5" t="str">
        <f t="shared" si="27"/>
        <v>C</v>
      </c>
    </row>
    <row r="101" spans="2:11">
      <c r="B101" s="3">
        <v>7</v>
      </c>
      <c r="C101" s="3">
        <f t="shared" si="20"/>
        <v>22.666666666666664</v>
      </c>
      <c r="D101" s="3">
        <f t="shared" si="21"/>
        <v>11.666666666666668</v>
      </c>
      <c r="E101" s="3" t="str">
        <f t="shared" si="22"/>
        <v/>
      </c>
      <c r="G101" s="3">
        <f t="shared" si="26"/>
        <v>7</v>
      </c>
      <c r="H101" s="9">
        <f t="shared" si="23"/>
        <v>640</v>
      </c>
      <c r="I101" s="9">
        <f t="shared" si="24"/>
        <v>530</v>
      </c>
      <c r="J101" s="9">
        <f t="shared" si="25"/>
        <v>490</v>
      </c>
      <c r="K101" s="5" t="str">
        <f t="shared" si="27"/>
        <v>C</v>
      </c>
    </row>
    <row r="102" spans="2:11">
      <c r="B102" s="3">
        <v>8</v>
      </c>
      <c r="C102" s="3">
        <f t="shared" si="20"/>
        <v>24</v>
      </c>
      <c r="D102" s="3">
        <f t="shared" si="21"/>
        <v>13.333333333333334</v>
      </c>
      <c r="E102" s="3" t="str">
        <f t="shared" si="22"/>
        <v/>
      </c>
      <c r="G102" s="3">
        <f t="shared" si="26"/>
        <v>8</v>
      </c>
      <c r="H102" s="9">
        <f t="shared" si="23"/>
        <v>660</v>
      </c>
      <c r="I102" s="9">
        <f t="shared" si="24"/>
        <v>570</v>
      </c>
      <c r="J102" s="9">
        <f t="shared" si="25"/>
        <v>560</v>
      </c>
      <c r="K102" s="5" t="str">
        <f t="shared" si="27"/>
        <v>C</v>
      </c>
    </row>
    <row r="103" spans="2:11">
      <c r="B103" s="3">
        <v>9</v>
      </c>
      <c r="C103" s="3">
        <f t="shared" si="20"/>
        <v>25.333333333333332</v>
      </c>
      <c r="D103" s="3">
        <f t="shared" si="21"/>
        <v>15</v>
      </c>
      <c r="E103" s="3" t="str">
        <f t="shared" si="22"/>
        <v/>
      </c>
      <c r="G103" s="3">
        <f t="shared" si="26"/>
        <v>9</v>
      </c>
      <c r="H103" s="9">
        <f t="shared" si="23"/>
        <v>680</v>
      </c>
      <c r="I103" s="9">
        <f t="shared" si="24"/>
        <v>610</v>
      </c>
      <c r="J103" s="9">
        <f t="shared" si="25"/>
        <v>630</v>
      </c>
      <c r="K103" s="5" t="str">
        <f t="shared" si="27"/>
        <v>B</v>
      </c>
    </row>
    <row r="104" spans="2:11">
      <c r="B104" s="3">
        <v>10</v>
      </c>
      <c r="C104" s="3">
        <f t="shared" si="20"/>
        <v>26.666666666666664</v>
      </c>
      <c r="D104" s="3">
        <f t="shared" si="21"/>
        <v>16.666666666666668</v>
      </c>
      <c r="E104" s="3" t="str">
        <f t="shared" si="22"/>
        <v/>
      </c>
      <c r="G104" s="3">
        <f t="shared" si="26"/>
        <v>10</v>
      </c>
      <c r="H104" s="9">
        <f t="shared" si="23"/>
        <v>700</v>
      </c>
      <c r="I104" s="9">
        <f t="shared" si="24"/>
        <v>650</v>
      </c>
      <c r="J104" s="9">
        <f t="shared" si="25"/>
        <v>700</v>
      </c>
      <c r="K104" s="5" t="str">
        <f t="shared" si="27"/>
        <v>B</v>
      </c>
    </row>
    <row r="105" spans="2:11">
      <c r="B105" s="3">
        <v>11</v>
      </c>
      <c r="C105" s="3">
        <f t="shared" si="20"/>
        <v>28</v>
      </c>
      <c r="D105" s="3">
        <f t="shared" si="21"/>
        <v>18.333333333333336</v>
      </c>
      <c r="E105" s="3" t="str">
        <f t="shared" si="22"/>
        <v/>
      </c>
      <c r="G105" s="3">
        <f t="shared" si="26"/>
        <v>11</v>
      </c>
      <c r="H105" s="9">
        <f t="shared" si="23"/>
        <v>720</v>
      </c>
      <c r="I105" s="9">
        <f t="shared" si="24"/>
        <v>690</v>
      </c>
      <c r="J105" s="9">
        <f t="shared" si="25"/>
        <v>770</v>
      </c>
      <c r="K105" s="5" t="str">
        <f t="shared" si="27"/>
        <v>B</v>
      </c>
    </row>
    <row r="106" spans="2:11">
      <c r="B106" s="3">
        <v>12</v>
      </c>
      <c r="C106" s="3">
        <f t="shared" si="20"/>
        <v>29.333333333333332</v>
      </c>
      <c r="D106" s="3">
        <f t="shared" si="21"/>
        <v>20</v>
      </c>
      <c r="E106" s="3" t="str">
        <f t="shared" si="22"/>
        <v/>
      </c>
      <c r="G106" s="3">
        <f t="shared" si="26"/>
        <v>12</v>
      </c>
      <c r="H106" s="9">
        <f t="shared" si="23"/>
        <v>740</v>
      </c>
      <c r="I106" s="9">
        <f t="shared" si="24"/>
        <v>730</v>
      </c>
      <c r="J106" s="9">
        <f t="shared" si="25"/>
        <v>840</v>
      </c>
      <c r="K106" s="5" t="str">
        <f t="shared" si="27"/>
        <v>B</v>
      </c>
    </row>
    <row r="107" spans="2:11">
      <c r="B107" s="3">
        <v>13</v>
      </c>
      <c r="C107" s="3">
        <f t="shared" si="20"/>
        <v>30.666666666666664</v>
      </c>
      <c r="D107" s="3">
        <f t="shared" si="21"/>
        <v>21.666666666666668</v>
      </c>
      <c r="E107" s="3" t="str">
        <f t="shared" si="22"/>
        <v/>
      </c>
      <c r="G107" s="3">
        <f t="shared" si="26"/>
        <v>13</v>
      </c>
      <c r="H107" s="9">
        <f t="shared" si="23"/>
        <v>760</v>
      </c>
      <c r="I107" s="9">
        <f t="shared" si="24"/>
        <v>770</v>
      </c>
      <c r="J107" s="9">
        <f t="shared" si="25"/>
        <v>910</v>
      </c>
      <c r="K107" s="5" t="str">
        <f t="shared" si="27"/>
        <v>A</v>
      </c>
    </row>
    <row r="108" spans="2:11">
      <c r="B108" s="3">
        <v>14</v>
      </c>
      <c r="C108" s="3">
        <f t="shared" si="20"/>
        <v>32</v>
      </c>
      <c r="D108" s="3">
        <f t="shared" si="21"/>
        <v>23.333333333333336</v>
      </c>
      <c r="E108" s="3" t="str">
        <f t="shared" si="22"/>
        <v/>
      </c>
      <c r="G108" s="3">
        <f t="shared" si="26"/>
        <v>14</v>
      </c>
      <c r="H108" s="9">
        <f t="shared" si="23"/>
        <v>780</v>
      </c>
      <c r="I108" s="9">
        <f t="shared" si="24"/>
        <v>810</v>
      </c>
      <c r="J108" s="9">
        <f t="shared" si="25"/>
        <v>980</v>
      </c>
      <c r="K108" s="5" t="str">
        <f t="shared" si="27"/>
        <v>A</v>
      </c>
    </row>
    <row r="109" spans="2:11">
      <c r="B109" s="3">
        <v>15</v>
      </c>
      <c r="C109" s="3">
        <f t="shared" si="20"/>
        <v>33.333333333333329</v>
      </c>
      <c r="D109" s="3">
        <f t="shared" si="21"/>
        <v>25</v>
      </c>
      <c r="E109" s="3" t="str">
        <f t="shared" si="22"/>
        <v/>
      </c>
      <c r="G109" s="3">
        <f t="shared" si="26"/>
        <v>15</v>
      </c>
      <c r="H109" s="9">
        <f t="shared" si="23"/>
        <v>800</v>
      </c>
      <c r="I109" s="9">
        <f t="shared" si="24"/>
        <v>850</v>
      </c>
      <c r="J109" s="9">
        <f t="shared" si="25"/>
        <v>1050</v>
      </c>
      <c r="K109" s="5" t="str">
        <f t="shared" si="27"/>
        <v>A</v>
      </c>
    </row>
    <row r="110" spans="2:11">
      <c r="B110" s="3">
        <v>16</v>
      </c>
      <c r="C110" s="3">
        <f t="shared" si="20"/>
        <v>34.666666666666664</v>
      </c>
      <c r="D110" s="3">
        <f t="shared" si="21"/>
        <v>26.666666666666668</v>
      </c>
      <c r="E110" s="3" t="str">
        <f t="shared" si="22"/>
        <v/>
      </c>
      <c r="G110" s="3">
        <f t="shared" si="26"/>
        <v>16</v>
      </c>
      <c r="H110" s="9">
        <f t="shared" si="23"/>
        <v>820</v>
      </c>
      <c r="I110" s="9">
        <f t="shared" si="24"/>
        <v>890</v>
      </c>
      <c r="J110" s="9">
        <f t="shared" si="25"/>
        <v>1120</v>
      </c>
      <c r="K110" s="5" t="str">
        <f t="shared" si="27"/>
        <v>A</v>
      </c>
    </row>
    <row r="111" spans="2:11">
      <c r="B111" s="3">
        <v>17</v>
      </c>
      <c r="C111" s="3">
        <f t="shared" si="20"/>
        <v>36</v>
      </c>
      <c r="D111" s="3">
        <f t="shared" si="21"/>
        <v>28.333333333333336</v>
      </c>
      <c r="E111" s="3" t="str">
        <f t="shared" si="22"/>
        <v/>
      </c>
      <c r="G111" s="3">
        <f t="shared" si="26"/>
        <v>17</v>
      </c>
      <c r="H111" s="9">
        <f t="shared" si="23"/>
        <v>840</v>
      </c>
      <c r="I111" s="9">
        <f t="shared" si="24"/>
        <v>930</v>
      </c>
      <c r="J111" s="9">
        <f t="shared" si="25"/>
        <v>1190</v>
      </c>
      <c r="K111" s="5" t="str">
        <f t="shared" si="27"/>
        <v>A</v>
      </c>
    </row>
    <row r="112" spans="2:11">
      <c r="B112" s="3">
        <v>18</v>
      </c>
      <c r="C112" s="3">
        <f t="shared" si="20"/>
        <v>37.333333333333329</v>
      </c>
      <c r="D112" s="3">
        <f t="shared" si="21"/>
        <v>30</v>
      </c>
      <c r="E112" s="3" t="str">
        <f t="shared" si="22"/>
        <v/>
      </c>
      <c r="G112" s="3">
        <f t="shared" si="26"/>
        <v>18</v>
      </c>
      <c r="H112" s="9">
        <f t="shared" si="23"/>
        <v>860</v>
      </c>
      <c r="I112" s="9">
        <f t="shared" si="24"/>
        <v>970</v>
      </c>
      <c r="J112" s="9">
        <f t="shared" si="25"/>
        <v>1260</v>
      </c>
      <c r="K112" s="5" t="str">
        <f t="shared" si="27"/>
        <v>A</v>
      </c>
    </row>
    <row r="113" spans="2:11">
      <c r="B113" s="3">
        <v>19</v>
      </c>
      <c r="C113" s="3">
        <f t="shared" si="20"/>
        <v>38.666666666666664</v>
      </c>
      <c r="D113" s="3">
        <f t="shared" si="21"/>
        <v>31.666666666666668</v>
      </c>
      <c r="E113" s="3" t="str">
        <f t="shared" si="22"/>
        <v/>
      </c>
      <c r="G113" s="3">
        <f t="shared" si="26"/>
        <v>19</v>
      </c>
      <c r="H113" s="9">
        <f t="shared" si="23"/>
        <v>880</v>
      </c>
      <c r="I113" s="9">
        <f t="shared" si="24"/>
        <v>1010</v>
      </c>
      <c r="J113" s="9">
        <f t="shared" si="25"/>
        <v>1330</v>
      </c>
      <c r="K113" s="5" t="str">
        <f t="shared" si="27"/>
        <v>A</v>
      </c>
    </row>
    <row r="114" spans="2:11">
      <c r="B114" s="3">
        <v>20</v>
      </c>
      <c r="C114" s="3">
        <f t="shared" si="20"/>
        <v>40</v>
      </c>
      <c r="D114" s="3">
        <f t="shared" si="21"/>
        <v>33.333333333333336</v>
      </c>
      <c r="E114" s="3" t="str">
        <f t="shared" si="22"/>
        <v/>
      </c>
      <c r="G114" s="3">
        <f t="shared" si="26"/>
        <v>20</v>
      </c>
      <c r="H114" s="9">
        <f t="shared" si="23"/>
        <v>900</v>
      </c>
      <c r="I114" s="9">
        <f t="shared" si="24"/>
        <v>1050</v>
      </c>
      <c r="J114" s="9">
        <f t="shared" si="25"/>
        <v>1400</v>
      </c>
      <c r="K114" s="5" t="str">
        <f t="shared" si="27"/>
        <v>A</v>
      </c>
    </row>
    <row r="115" spans="2:11">
      <c r="B115" s="3">
        <v>21</v>
      </c>
      <c r="C115" s="3">
        <f t="shared" si="20"/>
        <v>41.333333333333329</v>
      </c>
      <c r="D115" s="3">
        <f t="shared" si="21"/>
        <v>35</v>
      </c>
      <c r="E115" s="3" t="str">
        <f t="shared" si="22"/>
        <v/>
      </c>
      <c r="G115" s="3">
        <f t="shared" si="26"/>
        <v>21</v>
      </c>
      <c r="H115" s="9">
        <f t="shared" si="23"/>
        <v>920</v>
      </c>
      <c r="I115" s="9">
        <f t="shared" si="24"/>
        <v>1090</v>
      </c>
      <c r="J115" s="9">
        <f t="shared" si="25"/>
        <v>1470</v>
      </c>
      <c r="K115" s="5" t="str">
        <f t="shared" si="27"/>
        <v>A</v>
      </c>
    </row>
    <row r="116" spans="2:11">
      <c r="B116" s="3">
        <v>22</v>
      </c>
      <c r="C116" s="3">
        <f t="shared" si="20"/>
        <v>42.666666666666664</v>
      </c>
      <c r="D116" s="3">
        <f t="shared" si="21"/>
        <v>36.666666666666671</v>
      </c>
      <c r="E116" s="3" t="str">
        <f t="shared" si="22"/>
        <v/>
      </c>
    </row>
    <row r="117" spans="2:11">
      <c r="B117" s="3">
        <v>23</v>
      </c>
      <c r="C117" s="3">
        <f t="shared" si="20"/>
        <v>44</v>
      </c>
      <c r="D117" s="3">
        <f t="shared" si="21"/>
        <v>38.333333333333336</v>
      </c>
      <c r="E117" s="3" t="str">
        <f t="shared" si="22"/>
        <v/>
      </c>
    </row>
    <row r="118" spans="2:11">
      <c r="B118" s="3">
        <v>24</v>
      </c>
      <c r="C118" s="3">
        <f t="shared" si="20"/>
        <v>45.333333333333329</v>
      </c>
      <c r="D118" s="3">
        <f t="shared" si="21"/>
        <v>40</v>
      </c>
      <c r="E118" s="3" t="str">
        <f t="shared" si="22"/>
        <v/>
      </c>
    </row>
    <row r="119" spans="2:11">
      <c r="B119" s="3">
        <v>25</v>
      </c>
      <c r="C119" s="3">
        <f t="shared" si="20"/>
        <v>46.666666666666664</v>
      </c>
      <c r="D119" s="3">
        <f t="shared" si="21"/>
        <v>41.666666666666671</v>
      </c>
      <c r="E119" s="3" t="str">
        <f t="shared" si="22"/>
        <v/>
      </c>
    </row>
    <row r="120" spans="2:11">
      <c r="B120" s="3">
        <v>26</v>
      </c>
      <c r="C120" s="3">
        <f t="shared" si="20"/>
        <v>48</v>
      </c>
      <c r="D120" s="3">
        <f t="shared" si="21"/>
        <v>43.333333333333336</v>
      </c>
      <c r="E120" s="3" t="str">
        <f t="shared" si="22"/>
        <v/>
      </c>
    </row>
    <row r="121" spans="2:11">
      <c r="B121" s="3">
        <v>27</v>
      </c>
      <c r="C121" s="3">
        <f t="shared" si="20"/>
        <v>49.333333333333329</v>
      </c>
      <c r="D121" s="3">
        <f t="shared" si="21"/>
        <v>45</v>
      </c>
      <c r="E121" s="3" t="str">
        <f t="shared" si="22"/>
        <v/>
      </c>
    </row>
    <row r="122" spans="2:11">
      <c r="B122" s="3">
        <v>28</v>
      </c>
      <c r="C122" s="3">
        <f t="shared" si="20"/>
        <v>50.666666666666664</v>
      </c>
      <c r="D122" s="3">
        <f t="shared" si="21"/>
        <v>46.666666666666671</v>
      </c>
      <c r="E122" s="3" t="str">
        <f t="shared" si="22"/>
        <v/>
      </c>
    </row>
    <row r="123" spans="2:11">
      <c r="B123" s="3">
        <v>29</v>
      </c>
      <c r="C123" s="3">
        <f t="shared" si="20"/>
        <v>52</v>
      </c>
      <c r="D123" s="3">
        <f t="shared" si="21"/>
        <v>48.333333333333336</v>
      </c>
      <c r="E123" s="3" t="str">
        <f t="shared" si="22"/>
        <v/>
      </c>
    </row>
    <row r="124" spans="2:11">
      <c r="B124" s="3">
        <v>30</v>
      </c>
      <c r="C124" s="3">
        <f t="shared" si="20"/>
        <v>53.333333333333329</v>
      </c>
      <c r="D124" s="3">
        <f t="shared" si="21"/>
        <v>50</v>
      </c>
      <c r="E124" s="3" t="str">
        <f t="shared" si="22"/>
        <v/>
      </c>
    </row>
    <row r="125" spans="2:11">
      <c r="B125" s="3">
        <f>B124+1</f>
        <v>31</v>
      </c>
      <c r="C125" s="3">
        <f t="shared" si="20"/>
        <v>54.666666666666664</v>
      </c>
      <c r="D125" s="3">
        <f t="shared" si="21"/>
        <v>51.666666666666671</v>
      </c>
      <c r="E125" s="3" t="str">
        <f t="shared" si="22"/>
        <v/>
      </c>
    </row>
    <row r="126" spans="2:11">
      <c r="B126" s="3">
        <f t="shared" ref="B126:B136" si="28">B125+1</f>
        <v>32</v>
      </c>
      <c r="C126" s="3">
        <f t="shared" si="20"/>
        <v>56</v>
      </c>
      <c r="D126" s="3">
        <f t="shared" si="21"/>
        <v>53.333333333333336</v>
      </c>
      <c r="E126" s="3" t="str">
        <f t="shared" si="22"/>
        <v/>
      </c>
    </row>
    <row r="127" spans="2:11">
      <c r="B127" s="3">
        <f t="shared" si="28"/>
        <v>33</v>
      </c>
      <c r="C127" s="3">
        <f t="shared" si="20"/>
        <v>57.333333333333329</v>
      </c>
      <c r="D127" s="3">
        <f t="shared" si="21"/>
        <v>55</v>
      </c>
      <c r="E127" s="3" t="str">
        <f t="shared" si="22"/>
        <v/>
      </c>
    </row>
    <row r="128" spans="2:11">
      <c r="B128" s="3">
        <f t="shared" si="28"/>
        <v>34</v>
      </c>
      <c r="C128" s="3">
        <f t="shared" si="20"/>
        <v>58.666666666666664</v>
      </c>
      <c r="D128" s="3">
        <f t="shared" si="21"/>
        <v>56.666666666666671</v>
      </c>
      <c r="E128" s="3" t="str">
        <f t="shared" si="22"/>
        <v/>
      </c>
    </row>
    <row r="129" spans="2:5">
      <c r="B129" s="3">
        <f t="shared" si="28"/>
        <v>35</v>
      </c>
      <c r="C129" s="3">
        <f t="shared" si="20"/>
        <v>60</v>
      </c>
      <c r="D129" s="3">
        <f t="shared" si="21"/>
        <v>58.333333333333336</v>
      </c>
      <c r="E129" s="3" t="str">
        <f t="shared" si="22"/>
        <v/>
      </c>
    </row>
    <row r="130" spans="2:5">
      <c r="B130" s="3">
        <f t="shared" si="28"/>
        <v>36</v>
      </c>
      <c r="C130" s="3">
        <f t="shared" si="20"/>
        <v>61.333333333333329</v>
      </c>
      <c r="D130" s="3">
        <f t="shared" si="21"/>
        <v>60</v>
      </c>
      <c r="E130" s="3" t="str">
        <f t="shared" si="22"/>
        <v/>
      </c>
    </row>
    <row r="131" spans="2:5">
      <c r="B131" s="3">
        <f t="shared" si="28"/>
        <v>37</v>
      </c>
      <c r="C131" s="3">
        <f t="shared" si="20"/>
        <v>62.666666666666664</v>
      </c>
      <c r="D131" s="3">
        <f t="shared" si="21"/>
        <v>61.666666666666671</v>
      </c>
      <c r="E131" s="3" t="str">
        <f t="shared" si="22"/>
        <v/>
      </c>
    </row>
    <row r="132" spans="2:5">
      <c r="B132" s="3">
        <f t="shared" si="28"/>
        <v>38</v>
      </c>
      <c r="C132" s="3">
        <f t="shared" si="20"/>
        <v>64</v>
      </c>
      <c r="D132" s="3">
        <f t="shared" si="21"/>
        <v>63.333333333333336</v>
      </c>
      <c r="E132" s="3" t="str">
        <f t="shared" si="22"/>
        <v/>
      </c>
    </row>
    <row r="133" spans="2:5">
      <c r="B133" s="3">
        <f t="shared" si="28"/>
        <v>39</v>
      </c>
      <c r="C133" s="3">
        <f t="shared" si="20"/>
        <v>65.333333333333329</v>
      </c>
      <c r="D133" s="3">
        <f t="shared" si="21"/>
        <v>65</v>
      </c>
      <c r="E133" s="3" t="str">
        <f t="shared" si="22"/>
        <v/>
      </c>
    </row>
    <row r="134" spans="2:5">
      <c r="B134" s="3">
        <f t="shared" si="28"/>
        <v>40</v>
      </c>
      <c r="C134" s="3">
        <f t="shared" si="20"/>
        <v>66.666666666666657</v>
      </c>
      <c r="D134" s="3">
        <f t="shared" si="21"/>
        <v>66.666666666666671</v>
      </c>
      <c r="E134" s="3" t="str">
        <f t="shared" si="22"/>
        <v>RAGGIUNTO</v>
      </c>
    </row>
    <row r="135" spans="2:5">
      <c r="B135" s="3">
        <f t="shared" si="28"/>
        <v>41</v>
      </c>
      <c r="C135" s="3">
        <f t="shared" si="20"/>
        <v>68</v>
      </c>
      <c r="D135" s="3">
        <f t="shared" si="21"/>
        <v>68.333333333333343</v>
      </c>
      <c r="E135" s="3" t="str">
        <f t="shared" si="22"/>
        <v/>
      </c>
    </row>
    <row r="136" spans="2:5">
      <c r="B136" s="3">
        <f t="shared" si="28"/>
        <v>42</v>
      </c>
      <c r="C136" s="3">
        <f t="shared" si="20"/>
        <v>69.333333333333329</v>
      </c>
      <c r="D136" s="3">
        <f t="shared" si="21"/>
        <v>70</v>
      </c>
      <c r="E136" s="3" t="str">
        <f t="shared" si="22"/>
        <v/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"/>
  <sheetViews>
    <sheetView zoomScale="200" zoomScaleNormal="200" workbookViewId="0">
      <selection activeCell="H6" sqref="H6"/>
    </sheetView>
  </sheetViews>
  <sheetFormatPr defaultRowHeight="15.75"/>
  <cols>
    <col min="1" max="1" width="18.5703125" style="14" customWidth="1"/>
    <col min="2" max="16384" width="9.140625" style="14"/>
  </cols>
  <sheetData>
    <row r="1" spans="1:9">
      <c r="A1" s="16" t="s">
        <v>40</v>
      </c>
      <c r="B1" s="16">
        <v>235</v>
      </c>
    </row>
    <row r="2" spans="1:9">
      <c r="A2" s="16" t="s">
        <v>41</v>
      </c>
      <c r="B2" s="16">
        <v>2</v>
      </c>
    </row>
    <row r="4" spans="1:9">
      <c r="A4" s="14">
        <f t="shared" ref="A4:G4" si="0">QUOTIENT(B4,$B2)</f>
        <v>0</v>
      </c>
      <c r="B4" s="14">
        <f t="shared" si="0"/>
        <v>1</v>
      </c>
      <c r="C4" s="14">
        <f t="shared" si="0"/>
        <v>3</v>
      </c>
      <c r="D4" s="14">
        <f t="shared" si="0"/>
        <v>7</v>
      </c>
      <c r="E4" s="14">
        <f t="shared" si="0"/>
        <v>14</v>
      </c>
      <c r="F4" s="14">
        <f t="shared" si="0"/>
        <v>29</v>
      </c>
      <c r="G4" s="14">
        <f t="shared" si="0"/>
        <v>58</v>
      </c>
      <c r="H4" s="14">
        <f>QUOTIENT(I4,$B2)</f>
        <v>117</v>
      </c>
      <c r="I4" s="14">
        <f>B1</f>
        <v>235</v>
      </c>
    </row>
    <row r="5" spans="1:9" ht="21">
      <c r="A5" s="15">
        <f t="shared" ref="A5:G5" si="1">MOD(B4,$B2)</f>
        <v>1</v>
      </c>
      <c r="B5" s="15">
        <f t="shared" si="1"/>
        <v>1</v>
      </c>
      <c r="C5" s="15">
        <f t="shared" si="1"/>
        <v>1</v>
      </c>
      <c r="D5" s="15">
        <f t="shared" si="1"/>
        <v>0</v>
      </c>
      <c r="E5" s="15">
        <f t="shared" si="1"/>
        <v>1</v>
      </c>
      <c r="F5" s="15">
        <f t="shared" si="1"/>
        <v>0</v>
      </c>
      <c r="G5" s="15">
        <f t="shared" si="1"/>
        <v>1</v>
      </c>
      <c r="H5" s="15">
        <f>MOD(I4,$B2)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abSelected="1" topLeftCell="A11" zoomScale="200" zoomScaleNormal="200" workbookViewId="0">
      <selection activeCell="E27" sqref="E27"/>
    </sheetView>
  </sheetViews>
  <sheetFormatPr defaultRowHeight="15"/>
  <cols>
    <col min="2" max="2" width="11" bestFit="1" customWidth="1"/>
    <col min="4" max="4" width="11.7109375" customWidth="1"/>
    <col min="5" max="5" width="11.5703125" customWidth="1"/>
  </cols>
  <sheetData>
    <row r="1" spans="1:5">
      <c r="A1" s="17" t="s">
        <v>43</v>
      </c>
      <c r="B1" s="17">
        <v>2</v>
      </c>
      <c r="C1" s="17"/>
      <c r="D1" s="18"/>
    </row>
    <row r="2" spans="1:5">
      <c r="A2" s="17" t="s">
        <v>42</v>
      </c>
      <c r="B2" s="17">
        <v>235</v>
      </c>
      <c r="C2" s="17">
        <f>MOD(B2,B$1)</f>
        <v>1</v>
      </c>
      <c r="D2" s="18"/>
    </row>
    <row r="3" spans="1:5">
      <c r="B3" s="17">
        <f>QUOTIENT(B2,B$1)</f>
        <v>117</v>
      </c>
      <c r="C3" s="17">
        <f t="shared" ref="C3:C9" si="0">MOD(B3,B$1)</f>
        <v>1</v>
      </c>
    </row>
    <row r="4" spans="1:5">
      <c r="B4" s="17">
        <f t="shared" ref="B4:B10" si="1">QUOTIENT(B3,B$1)</f>
        <v>58</v>
      </c>
      <c r="C4" s="17">
        <f t="shared" si="0"/>
        <v>0</v>
      </c>
    </row>
    <row r="5" spans="1:5">
      <c r="B5" s="17">
        <f t="shared" si="1"/>
        <v>29</v>
      </c>
      <c r="C5" s="17">
        <f t="shared" si="0"/>
        <v>1</v>
      </c>
    </row>
    <row r="6" spans="1:5">
      <c r="B6" s="17">
        <f t="shared" si="1"/>
        <v>14</v>
      </c>
      <c r="C6" s="17">
        <f t="shared" si="0"/>
        <v>0</v>
      </c>
    </row>
    <row r="7" spans="1:5">
      <c r="B7" s="17">
        <f t="shared" si="1"/>
        <v>7</v>
      </c>
      <c r="C7" s="17">
        <f t="shared" si="0"/>
        <v>1</v>
      </c>
    </row>
    <row r="8" spans="1:5">
      <c r="B8" s="17">
        <f t="shared" si="1"/>
        <v>3</v>
      </c>
      <c r="C8" s="17">
        <f t="shared" si="0"/>
        <v>1</v>
      </c>
    </row>
    <row r="9" spans="1:5">
      <c r="B9" s="17">
        <f t="shared" si="1"/>
        <v>1</v>
      </c>
      <c r="C9" s="17">
        <f t="shared" si="0"/>
        <v>1</v>
      </c>
    </row>
    <row r="10" spans="1:5">
      <c r="B10" s="17">
        <f t="shared" si="1"/>
        <v>0</v>
      </c>
      <c r="C10" s="17"/>
    </row>
    <row r="13" spans="1:5">
      <c r="A13" s="17" t="s">
        <v>62</v>
      </c>
      <c r="B13" s="21">
        <v>0.1</v>
      </c>
      <c r="C13" s="21">
        <v>0.15</v>
      </c>
      <c r="D13" s="21">
        <v>0.2</v>
      </c>
    </row>
    <row r="15" spans="1:5">
      <c r="A15" s="17" t="s">
        <v>63</v>
      </c>
      <c r="B15" s="17" t="s">
        <v>20</v>
      </c>
      <c r="C15" s="17" t="s">
        <v>65</v>
      </c>
      <c r="D15" s="17" t="s">
        <v>62</v>
      </c>
      <c r="E15" s="17" t="s">
        <v>64</v>
      </c>
    </row>
    <row r="16" spans="1:5">
      <c r="A16" s="17">
        <v>1</v>
      </c>
      <c r="B16" s="22">
        <f ca="1">RANDBETWEEN(100,1000)</f>
        <v>977</v>
      </c>
      <c r="C16" s="17">
        <f ca="1">RANDBETWEEN(1,15)</f>
        <v>15</v>
      </c>
      <c r="D16" s="21">
        <f ca="1">IF(C16&lt;6,B$13,IF(C16&gt;10,D$13,C$13))</f>
        <v>0.2</v>
      </c>
      <c r="E16" s="22">
        <f ca="1">(B16*C16)-(B16*C16*D16)</f>
        <v>11724</v>
      </c>
    </row>
    <row r="17" spans="1:5">
      <c r="A17" s="17">
        <f>A16+1</f>
        <v>2</v>
      </c>
      <c r="B17" s="22">
        <f t="shared" ref="B17:B25" ca="1" si="2">RANDBETWEEN(100,1000)</f>
        <v>989</v>
      </c>
      <c r="C17" s="17">
        <f t="shared" ref="C17:C25" ca="1" si="3">RANDBETWEEN(1,15)</f>
        <v>3</v>
      </c>
      <c r="D17" s="21">
        <f t="shared" ref="D17:D25" ca="1" si="4">IF(C17&lt;6,B$13,IF(C17&gt;10,D$13,C$13))</f>
        <v>0.1</v>
      </c>
      <c r="E17" s="22">
        <f t="shared" ref="E17:E25" ca="1" si="5">(B17*C17)-(B17*C17*D17)</f>
        <v>2670.3</v>
      </c>
    </row>
    <row r="18" spans="1:5">
      <c r="A18" s="17">
        <f t="shared" ref="A18:A25" si="6">A17+1</f>
        <v>3</v>
      </c>
      <c r="B18" s="22">
        <f t="shared" ca="1" si="2"/>
        <v>843</v>
      </c>
      <c r="C18" s="17">
        <f t="shared" ca="1" si="3"/>
        <v>11</v>
      </c>
      <c r="D18" s="21">
        <f t="shared" ca="1" si="4"/>
        <v>0.2</v>
      </c>
      <c r="E18" s="22">
        <f t="shared" ca="1" si="5"/>
        <v>7418.4</v>
      </c>
    </row>
    <row r="19" spans="1:5">
      <c r="A19" s="17">
        <f t="shared" si="6"/>
        <v>4</v>
      </c>
      <c r="B19" s="22">
        <f t="shared" ca="1" si="2"/>
        <v>175</v>
      </c>
      <c r="C19" s="17">
        <f t="shared" ca="1" si="3"/>
        <v>4</v>
      </c>
      <c r="D19" s="21">
        <f t="shared" ca="1" si="4"/>
        <v>0.1</v>
      </c>
      <c r="E19" s="22">
        <f t="shared" ca="1" si="5"/>
        <v>630</v>
      </c>
    </row>
    <row r="20" spans="1:5">
      <c r="A20" s="17">
        <f t="shared" si="6"/>
        <v>5</v>
      </c>
      <c r="B20" s="22">
        <f t="shared" ca="1" si="2"/>
        <v>432</v>
      </c>
      <c r="C20" s="17">
        <f t="shared" ca="1" si="3"/>
        <v>10</v>
      </c>
      <c r="D20" s="21">
        <f t="shared" ca="1" si="4"/>
        <v>0.15</v>
      </c>
      <c r="E20" s="22">
        <f t="shared" ca="1" si="5"/>
        <v>3672</v>
      </c>
    </row>
    <row r="21" spans="1:5">
      <c r="A21" s="17">
        <f t="shared" si="6"/>
        <v>6</v>
      </c>
      <c r="B21" s="22">
        <f t="shared" ca="1" si="2"/>
        <v>150</v>
      </c>
      <c r="C21" s="17">
        <f t="shared" ca="1" si="3"/>
        <v>5</v>
      </c>
      <c r="D21" s="21">
        <f t="shared" ca="1" si="4"/>
        <v>0.1</v>
      </c>
      <c r="E21" s="22">
        <f t="shared" ca="1" si="5"/>
        <v>675</v>
      </c>
    </row>
    <row r="22" spans="1:5">
      <c r="A22" s="17">
        <f t="shared" si="6"/>
        <v>7</v>
      </c>
      <c r="B22" s="22">
        <f t="shared" ca="1" si="2"/>
        <v>761</v>
      </c>
      <c r="C22" s="17">
        <f t="shared" ca="1" si="3"/>
        <v>12</v>
      </c>
      <c r="D22" s="21">
        <f t="shared" ca="1" si="4"/>
        <v>0.2</v>
      </c>
      <c r="E22" s="22">
        <f t="shared" ca="1" si="5"/>
        <v>7305.6</v>
      </c>
    </row>
    <row r="23" spans="1:5">
      <c r="A23" s="17">
        <f t="shared" si="6"/>
        <v>8</v>
      </c>
      <c r="B23" s="22">
        <f t="shared" ca="1" si="2"/>
        <v>639</v>
      </c>
      <c r="C23" s="17">
        <f t="shared" ca="1" si="3"/>
        <v>8</v>
      </c>
      <c r="D23" s="21">
        <f t="shared" ca="1" si="4"/>
        <v>0.15</v>
      </c>
      <c r="E23" s="22">
        <f t="shared" ca="1" si="5"/>
        <v>4345.2</v>
      </c>
    </row>
    <row r="24" spans="1:5">
      <c r="A24" s="17">
        <f t="shared" si="6"/>
        <v>9</v>
      </c>
      <c r="B24" s="22">
        <f t="shared" ca="1" si="2"/>
        <v>509</v>
      </c>
      <c r="C24" s="17">
        <f t="shared" ca="1" si="3"/>
        <v>4</v>
      </c>
      <c r="D24" s="21">
        <f t="shared" ca="1" si="4"/>
        <v>0.1</v>
      </c>
      <c r="E24" s="22">
        <f t="shared" ca="1" si="5"/>
        <v>1832.4</v>
      </c>
    </row>
    <row r="25" spans="1:5">
      <c r="A25" s="17">
        <f t="shared" si="6"/>
        <v>10</v>
      </c>
      <c r="B25" s="22">
        <f t="shared" ca="1" si="2"/>
        <v>626</v>
      </c>
      <c r="C25" s="17">
        <f t="shared" ca="1" si="3"/>
        <v>9</v>
      </c>
      <c r="D25" s="21">
        <f t="shared" ca="1" si="4"/>
        <v>0.15</v>
      </c>
      <c r="E25" s="22">
        <f t="shared" ca="1" si="5"/>
        <v>4788.8999999999996</v>
      </c>
    </row>
    <row r="27" spans="1:5">
      <c r="A27" s="17" t="s">
        <v>66</v>
      </c>
      <c r="B27" s="22">
        <f ca="1">SUM(E16:E25)</f>
        <v>45061.799999999996</v>
      </c>
    </row>
    <row r="28" spans="1:5">
      <c r="A28" s="17" t="s">
        <v>67</v>
      </c>
      <c r="B28" s="17">
        <f ca="1">COUNTIF(C16:C25,"&gt;10")</f>
        <v>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ITGS "C. Morigia" &amp; ITAS "L. Perdisa"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afrisenda</dc:creator>
  <cp:lastModifiedBy>afrisenda</cp:lastModifiedBy>
  <dcterms:created xsi:type="dcterms:W3CDTF">2015-01-20T07:15:14Z</dcterms:created>
  <dcterms:modified xsi:type="dcterms:W3CDTF">2015-03-31T07:33:40Z</dcterms:modified>
</cp:coreProperties>
</file>