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Default Extension="jpeg" ContentType="image/jpeg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119" i="1"/>
  <c r="C119" s="1"/>
  <c r="I46" l="1"/>
  <c r="C112"/>
  <c r="B112"/>
  <c r="A112"/>
  <c r="A115" s="1"/>
  <c r="E71"/>
  <c r="H71"/>
  <c r="G71"/>
  <c r="B71"/>
  <c r="A73"/>
  <c r="B73" s="1"/>
  <c r="D72"/>
  <c r="C72"/>
  <c r="H72" s="1"/>
  <c r="B72"/>
  <c r="G72" s="1"/>
  <c r="A72"/>
  <c r="D71"/>
  <c r="C71"/>
  <c r="E72" l="1"/>
  <c r="A74"/>
  <c r="C73"/>
  <c r="H73" s="1"/>
  <c r="D73"/>
  <c r="C74" l="1"/>
  <c r="H74" s="1"/>
  <c r="D74"/>
  <c r="B74"/>
  <c r="A75"/>
  <c r="G73"/>
  <c r="E73" s="1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A44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43"/>
  <c r="A42"/>
  <c r="A41"/>
  <c r="A40"/>
  <c r="C36"/>
  <c r="C35"/>
  <c r="C34"/>
  <c r="C33"/>
  <c r="C32"/>
  <c r="C31"/>
  <c r="C30"/>
  <c r="C29"/>
  <c r="C28"/>
  <c r="C27"/>
  <c r="C26"/>
  <c r="B29"/>
  <c r="B30" s="1"/>
  <c r="B31" s="1"/>
  <c r="B32" s="1"/>
  <c r="B33" s="1"/>
  <c r="B34" s="1"/>
  <c r="B35" s="1"/>
  <c r="B36" s="1"/>
  <c r="B28"/>
  <c r="B27"/>
  <c r="C18"/>
  <c r="C23"/>
  <c r="C22"/>
  <c r="C21"/>
  <c r="C20"/>
  <c r="C19"/>
  <c r="B23"/>
  <c r="H32"/>
  <c r="I32" s="1"/>
  <c r="H31"/>
  <c r="I31" s="1"/>
  <c r="H30"/>
  <c r="I30" s="1"/>
  <c r="H29"/>
  <c r="I29" s="1"/>
  <c r="H28"/>
  <c r="J28" s="1"/>
  <c r="H27"/>
  <c r="I27" s="1"/>
  <c r="H26"/>
  <c r="I26" s="1"/>
  <c r="H25"/>
  <c r="I25" s="1"/>
  <c r="F27"/>
  <c r="F26"/>
  <c r="F25"/>
  <c r="F24"/>
  <c r="F23"/>
  <c r="F22"/>
  <c r="F21"/>
  <c r="F18"/>
  <c r="F17"/>
  <c r="F16"/>
  <c r="F15"/>
  <c r="F14"/>
  <c r="F13"/>
  <c r="F12"/>
  <c r="H13" s="1"/>
  <c r="G9"/>
  <c r="G8"/>
  <c r="G7"/>
  <c r="G6"/>
  <c r="G5"/>
  <c r="H2"/>
  <c r="G2"/>
  <c r="F2"/>
  <c r="E2"/>
  <c r="D3"/>
  <c r="D4" s="1"/>
  <c r="D5" s="1"/>
  <c r="D6" s="1"/>
  <c r="D7" s="1"/>
  <c r="D8" s="1"/>
  <c r="D9" s="1"/>
  <c r="D10" s="1"/>
  <c r="D11" s="1"/>
  <c r="D12" s="1"/>
  <c r="D13" s="1"/>
  <c r="D14" s="1"/>
  <c r="D15" s="1"/>
  <c r="D2"/>
  <c r="C3"/>
  <c r="C4" s="1"/>
  <c r="C5" s="1"/>
  <c r="C6" s="1"/>
  <c r="C7" s="1"/>
  <c r="C8" s="1"/>
  <c r="C9" s="1"/>
  <c r="C10" s="1"/>
  <c r="C11" s="1"/>
  <c r="C12" s="1"/>
  <c r="C13" s="1"/>
  <c r="C14" s="1"/>
  <c r="C15" s="1"/>
  <c r="C2"/>
  <c r="B6"/>
  <c r="B10"/>
  <c r="A12"/>
  <c r="A10"/>
  <c r="A9"/>
  <c r="A8"/>
  <c r="A7"/>
  <c r="H22" l="1"/>
  <c r="A76"/>
  <c r="D75"/>
  <c r="C75"/>
  <c r="B75"/>
  <c r="G74"/>
  <c r="E74" s="1"/>
  <c r="J32"/>
  <c r="I28"/>
  <c r="J27"/>
  <c r="J26"/>
  <c r="J31"/>
  <c r="J30"/>
  <c r="J29"/>
  <c r="J25"/>
  <c r="G21"/>
  <c r="G12"/>
  <c r="J10" s="1"/>
  <c r="J12" s="1"/>
  <c r="H5"/>
  <c r="I5"/>
  <c r="K5"/>
  <c r="J5"/>
  <c r="D76" l="1"/>
  <c r="B76"/>
  <c r="C76"/>
  <c r="A77"/>
  <c r="H75"/>
  <c r="G75"/>
  <c r="I21"/>
  <c r="J19"/>
  <c r="J21" s="1"/>
  <c r="H12"/>
  <c r="I12"/>
  <c r="B77" l="1"/>
  <c r="G77" s="1"/>
  <c r="C77"/>
  <c r="D77"/>
  <c r="A78"/>
  <c r="E75"/>
  <c r="G76"/>
  <c r="E76" s="1"/>
  <c r="H76"/>
  <c r="C78" l="1"/>
  <c r="H78" s="1"/>
  <c r="A79"/>
  <c r="D78"/>
  <c r="B78"/>
  <c r="E77"/>
  <c r="H77"/>
  <c r="A80" l="1"/>
  <c r="D79"/>
  <c r="B79"/>
  <c r="C79"/>
  <c r="G78"/>
  <c r="E78" s="1"/>
  <c r="B80" l="1"/>
  <c r="G80" s="1"/>
  <c r="C80"/>
  <c r="D80"/>
  <c r="A81"/>
  <c r="G79"/>
  <c r="E79" s="1"/>
  <c r="H79"/>
  <c r="B81" l="1"/>
  <c r="G81" s="1"/>
  <c r="C81"/>
  <c r="A82"/>
  <c r="D81"/>
  <c r="E80"/>
  <c r="H80"/>
  <c r="C82" l="1"/>
  <c r="H82" s="1"/>
  <c r="D82"/>
  <c r="A83"/>
  <c r="B82"/>
  <c r="E81"/>
  <c r="H81"/>
  <c r="A84" l="1"/>
  <c r="D83"/>
  <c r="B83"/>
  <c r="C83"/>
  <c r="G82"/>
  <c r="E82" s="1"/>
  <c r="B84" l="1"/>
  <c r="G84" s="1"/>
  <c r="E84" s="1"/>
  <c r="C84"/>
  <c r="D84"/>
  <c r="A85"/>
  <c r="G83"/>
  <c r="E83" s="1"/>
  <c r="H83"/>
  <c r="B85" l="1"/>
  <c r="G85" s="1"/>
  <c r="E85" s="1"/>
  <c r="A86"/>
  <c r="D85"/>
  <c r="C85"/>
  <c r="H84"/>
  <c r="C86" l="1"/>
  <c r="H86" s="1"/>
  <c r="A87"/>
  <c r="D86"/>
  <c r="B86"/>
  <c r="H85"/>
  <c r="A88" l="1"/>
  <c r="D87"/>
  <c r="B87"/>
  <c r="C87"/>
  <c r="G86"/>
  <c r="E86" s="1"/>
  <c r="C88" l="1"/>
  <c r="H88" s="1"/>
  <c r="D88"/>
  <c r="B88"/>
  <c r="A89"/>
  <c r="G87"/>
  <c r="E87" s="1"/>
  <c r="H87"/>
  <c r="B89" l="1"/>
  <c r="G89" s="1"/>
  <c r="E89" s="1"/>
  <c r="C89"/>
  <c r="A90"/>
  <c r="D89"/>
  <c r="G88"/>
  <c r="E88" s="1"/>
  <c r="C90" l="1"/>
  <c r="H90" s="1"/>
  <c r="A91"/>
  <c r="D90"/>
  <c r="B90"/>
  <c r="H89"/>
  <c r="D91" l="1"/>
  <c r="B91"/>
  <c r="C91"/>
  <c r="G90"/>
  <c r="E90" s="1"/>
  <c r="G91" l="1"/>
  <c r="E91" s="1"/>
  <c r="H91"/>
</calcChain>
</file>

<file path=xl/sharedStrings.xml><?xml version="1.0" encoding="utf-8"?>
<sst xmlns="http://schemas.openxmlformats.org/spreadsheetml/2006/main" count="71" uniqueCount="62">
  <si>
    <t>Buongiorno</t>
  </si>
  <si>
    <t>State bene???</t>
  </si>
  <si>
    <t>Martedì interrogo</t>
  </si>
  <si>
    <t>5+6</t>
  </si>
  <si>
    <t>somma</t>
  </si>
  <si>
    <t>media</t>
  </si>
  <si>
    <t>min</t>
  </si>
  <si>
    <t>max</t>
  </si>
  <si>
    <t>classe</t>
  </si>
  <si>
    <t>n. stud.</t>
  </si>
  <si>
    <t>1A</t>
  </si>
  <si>
    <t>1B</t>
  </si>
  <si>
    <t>1C</t>
  </si>
  <si>
    <t>1D</t>
  </si>
  <si>
    <t>1E</t>
  </si>
  <si>
    <t>voti</t>
  </si>
  <si>
    <t>esito1</t>
  </si>
  <si>
    <t>esito2</t>
  </si>
  <si>
    <t>Peso</t>
  </si>
  <si>
    <t>Prezzo</t>
  </si>
  <si>
    <t>Prezzo scontato</t>
  </si>
  <si>
    <t>Sconto:</t>
  </si>
  <si>
    <t>Genere di film</t>
  </si>
  <si>
    <t>N.risposte</t>
  </si>
  <si>
    <t>Percent.</t>
  </si>
  <si>
    <t>Commedia</t>
  </si>
  <si>
    <t>Horror</t>
  </si>
  <si>
    <t>Fantascienza</t>
  </si>
  <si>
    <t>Azione</t>
  </si>
  <si>
    <t>Altro</t>
  </si>
  <si>
    <t>x</t>
  </si>
  <si>
    <t>y</t>
  </si>
  <si>
    <t>Minuti</t>
  </si>
  <si>
    <t>DT1</t>
  </si>
  <si>
    <t>DT2</t>
  </si>
  <si>
    <t>DT1+DT2</t>
  </si>
  <si>
    <t>INCONTRO</t>
  </si>
  <si>
    <t>Giorni</t>
  </si>
  <si>
    <t>Camp. A</t>
  </si>
  <si>
    <t>Camp. B</t>
  </si>
  <si>
    <t>Camp. C</t>
  </si>
  <si>
    <t>Conviene</t>
  </si>
  <si>
    <t>Conviene A</t>
  </si>
  <si>
    <t>Conviene B</t>
  </si>
  <si>
    <t>INFORMATICA</t>
  </si>
  <si>
    <t>MATEMATICA</t>
  </si>
  <si>
    <t>FISICA</t>
  </si>
  <si>
    <t>SCIENZE</t>
  </si>
  <si>
    <t>MEDIA</t>
  </si>
  <si>
    <t>ESITO</t>
  </si>
  <si>
    <t>NON PROMOSSO</t>
  </si>
  <si>
    <t>NUM. MANCANTE</t>
  </si>
  <si>
    <t>1° ESTRATTO</t>
  </si>
  <si>
    <t>2° ESTRATTO</t>
  </si>
  <si>
    <t>3° ESTRATTO</t>
  </si>
  <si>
    <t>N. suff.</t>
  </si>
  <si>
    <t>N.pesi=200</t>
  </si>
  <si>
    <t>N.insuff.</t>
  </si>
  <si>
    <t>MESE</t>
  </si>
  <si>
    <t>STAGIONE</t>
  </si>
  <si>
    <t>TEMPERATURA</t>
  </si>
  <si>
    <t>GENNAIO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</si>
</sst>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10" fontId="1" fillId="0" borderId="1" xfId="0" applyNumberFormat="1" applyFont="1" applyBorder="1"/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Foglio1!$B$17</c:f>
              <c:strCache>
                <c:ptCount val="1"/>
                <c:pt idx="0">
                  <c:v>N.risposte</c:v>
                </c:pt>
              </c:strCache>
            </c:strRef>
          </c:tx>
          <c:cat>
            <c:strRef>
              <c:f>Foglio1!$A$18:$A$22</c:f>
              <c:strCache>
                <c:ptCount val="5"/>
                <c:pt idx="0">
                  <c:v>Commedia</c:v>
                </c:pt>
                <c:pt idx="1">
                  <c:v>Horror</c:v>
                </c:pt>
                <c:pt idx="2">
                  <c:v>Fantascienza</c:v>
                </c:pt>
                <c:pt idx="3">
                  <c:v>Azione</c:v>
                </c:pt>
                <c:pt idx="4">
                  <c:v>Altro</c:v>
                </c:pt>
              </c:strCache>
            </c:strRef>
          </c:cat>
          <c:val>
            <c:numRef>
              <c:f>Foglio1!$B$18:$B$22</c:f>
              <c:numCache>
                <c:formatCode>General</c:formatCode>
                <c:ptCount val="5"/>
                <c:pt idx="0">
                  <c:v>14</c:v>
                </c:pt>
                <c:pt idx="1">
                  <c:v>7</c:v>
                </c:pt>
                <c:pt idx="2">
                  <c:v>12</c:v>
                </c:pt>
                <c:pt idx="3">
                  <c:v>16</c:v>
                </c:pt>
                <c:pt idx="4">
                  <c:v>3</c:v>
                </c:pt>
              </c:numCache>
            </c:numRef>
          </c:val>
        </c:ser>
        <c:axId val="56633984"/>
        <c:axId val="56664448"/>
      </c:barChart>
      <c:catAx>
        <c:axId val="56633984"/>
        <c:scaling>
          <c:orientation val="minMax"/>
        </c:scaling>
        <c:axPos val="b"/>
        <c:tickLblPos val="nextTo"/>
        <c:crossAx val="56664448"/>
        <c:crosses val="autoZero"/>
        <c:auto val="1"/>
        <c:lblAlgn val="ctr"/>
        <c:lblOffset val="100"/>
      </c:catAx>
      <c:valAx>
        <c:axId val="56664448"/>
        <c:scaling>
          <c:orientation val="minMax"/>
        </c:scaling>
        <c:axPos val="l"/>
        <c:majorGridlines/>
        <c:numFmt formatCode="General" sourceLinked="1"/>
        <c:tickLblPos val="nextTo"/>
        <c:crossAx val="566339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Foglio1!$C$17</c:f>
              <c:strCache>
                <c:ptCount val="1"/>
                <c:pt idx="0">
                  <c:v>Percent.</c:v>
                </c:pt>
              </c:strCache>
            </c:strRef>
          </c:tx>
          <c:explosion val="25"/>
          <c:dLbls>
            <c:showVal val="1"/>
            <c:showLeaderLines val="1"/>
          </c:dLbls>
          <c:cat>
            <c:strRef>
              <c:f>Foglio1!$A$18:$A$22</c:f>
              <c:strCache>
                <c:ptCount val="5"/>
                <c:pt idx="0">
                  <c:v>Commedia</c:v>
                </c:pt>
                <c:pt idx="1">
                  <c:v>Horror</c:v>
                </c:pt>
                <c:pt idx="2">
                  <c:v>Fantascienza</c:v>
                </c:pt>
                <c:pt idx="3">
                  <c:v>Azione</c:v>
                </c:pt>
                <c:pt idx="4">
                  <c:v>Altro</c:v>
                </c:pt>
              </c:strCache>
            </c:strRef>
          </c:cat>
          <c:val>
            <c:numRef>
              <c:f>Foglio1!$C$18:$C$22</c:f>
              <c:numCache>
                <c:formatCode>0.00%</c:formatCode>
                <c:ptCount val="5"/>
                <c:pt idx="0">
                  <c:v>0.26923076923076922</c:v>
                </c:pt>
                <c:pt idx="1">
                  <c:v>0.13461538461538461</c:v>
                </c:pt>
                <c:pt idx="2">
                  <c:v>0.23076923076923078</c:v>
                </c:pt>
                <c:pt idx="3">
                  <c:v>0.30769230769230771</c:v>
                </c:pt>
                <c:pt idx="4">
                  <c:v>5.7692307692307696E-2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Foglio1!$C$25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Foglio1!$B$26:$B$36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Foglio1!$C$26:$C$36</c:f>
              <c:numCache>
                <c:formatCode>General</c:formatCode>
                <c:ptCount val="11"/>
                <c:pt idx="0">
                  <c:v>-11</c:v>
                </c:pt>
                <c:pt idx="1">
                  <c:v>-9</c:v>
                </c:pt>
                <c:pt idx="2">
                  <c:v>-7</c:v>
                </c:pt>
                <c:pt idx="3">
                  <c:v>-5</c:v>
                </c:pt>
                <c:pt idx="4">
                  <c:v>-3</c:v>
                </c:pt>
                <c:pt idx="5">
                  <c:v>-1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7</c:v>
                </c:pt>
                <c:pt idx="10">
                  <c:v>9</c:v>
                </c:pt>
              </c:numCache>
            </c:numRef>
          </c:yVal>
        </c:ser>
        <c:axId val="58311424"/>
        <c:axId val="58314752"/>
      </c:scatterChart>
      <c:valAx>
        <c:axId val="58311424"/>
        <c:scaling>
          <c:orientation val="minMax"/>
        </c:scaling>
        <c:axPos val="b"/>
        <c:numFmt formatCode="General" sourceLinked="1"/>
        <c:tickLblPos val="nextTo"/>
        <c:crossAx val="58314752"/>
        <c:crosses val="autoZero"/>
        <c:crossBetween val="midCat"/>
      </c:valAx>
      <c:valAx>
        <c:axId val="58314752"/>
        <c:scaling>
          <c:orientation val="minMax"/>
        </c:scaling>
        <c:axPos val="l"/>
        <c:majorGridlines/>
        <c:numFmt formatCode="General" sourceLinked="1"/>
        <c:tickLblPos val="nextTo"/>
        <c:crossAx val="583114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tx>
            <c:strRef>
              <c:f>Foglio1!$B$70</c:f>
              <c:strCache>
                <c:ptCount val="1"/>
                <c:pt idx="0">
                  <c:v>Camp. A</c:v>
                </c:pt>
              </c:strCache>
            </c:strRef>
          </c:tx>
          <c:marker>
            <c:symbol val="none"/>
          </c:marker>
          <c:xVal>
            <c:numRef>
              <c:f>Foglio1!$A$71:$A$91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Foglio1!$B$71:$B$91</c:f>
              <c:numCache>
                <c:formatCode>"€"\ #,##0.00</c:formatCode>
                <c:ptCount val="21"/>
                <c:pt idx="0">
                  <c:v>520</c:v>
                </c:pt>
                <c:pt idx="1">
                  <c:v>540</c:v>
                </c:pt>
                <c:pt idx="2">
                  <c:v>560</c:v>
                </c:pt>
                <c:pt idx="3">
                  <c:v>580</c:v>
                </c:pt>
                <c:pt idx="4">
                  <c:v>600</c:v>
                </c:pt>
                <c:pt idx="5">
                  <c:v>620</c:v>
                </c:pt>
                <c:pt idx="6">
                  <c:v>640</c:v>
                </c:pt>
                <c:pt idx="7">
                  <c:v>660</c:v>
                </c:pt>
                <c:pt idx="8">
                  <c:v>680</c:v>
                </c:pt>
                <c:pt idx="9">
                  <c:v>700</c:v>
                </c:pt>
                <c:pt idx="10">
                  <c:v>720</c:v>
                </c:pt>
                <c:pt idx="11">
                  <c:v>740</c:v>
                </c:pt>
                <c:pt idx="12">
                  <c:v>760</c:v>
                </c:pt>
                <c:pt idx="13">
                  <c:v>780</c:v>
                </c:pt>
                <c:pt idx="14">
                  <c:v>800</c:v>
                </c:pt>
                <c:pt idx="15">
                  <c:v>820</c:v>
                </c:pt>
                <c:pt idx="16">
                  <c:v>840</c:v>
                </c:pt>
                <c:pt idx="17">
                  <c:v>860</c:v>
                </c:pt>
                <c:pt idx="18">
                  <c:v>880</c:v>
                </c:pt>
                <c:pt idx="19">
                  <c:v>900</c:v>
                </c:pt>
                <c:pt idx="20">
                  <c:v>920</c:v>
                </c:pt>
              </c:numCache>
            </c:numRef>
          </c:yVal>
        </c:ser>
        <c:ser>
          <c:idx val="1"/>
          <c:order val="1"/>
          <c:tx>
            <c:strRef>
              <c:f>Foglio1!$C$70</c:f>
              <c:strCache>
                <c:ptCount val="1"/>
                <c:pt idx="0">
                  <c:v>Camp. B</c:v>
                </c:pt>
              </c:strCache>
            </c:strRef>
          </c:tx>
          <c:marker>
            <c:symbol val="none"/>
          </c:marker>
          <c:xVal>
            <c:numRef>
              <c:f>Foglio1!$A$71:$A$91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Foglio1!$C$71:$C$91</c:f>
              <c:numCache>
                <c:formatCode>"€"\ #,##0.00</c:formatCode>
                <c:ptCount val="21"/>
                <c:pt idx="0">
                  <c:v>290</c:v>
                </c:pt>
                <c:pt idx="1">
                  <c:v>330</c:v>
                </c:pt>
                <c:pt idx="2">
                  <c:v>370</c:v>
                </c:pt>
                <c:pt idx="3">
                  <c:v>410</c:v>
                </c:pt>
                <c:pt idx="4">
                  <c:v>450</c:v>
                </c:pt>
                <c:pt idx="5">
                  <c:v>490</c:v>
                </c:pt>
                <c:pt idx="6">
                  <c:v>530</c:v>
                </c:pt>
                <c:pt idx="7">
                  <c:v>570</c:v>
                </c:pt>
                <c:pt idx="8">
                  <c:v>610</c:v>
                </c:pt>
                <c:pt idx="9">
                  <c:v>650</c:v>
                </c:pt>
                <c:pt idx="10">
                  <c:v>690</c:v>
                </c:pt>
                <c:pt idx="11">
                  <c:v>730</c:v>
                </c:pt>
                <c:pt idx="12">
                  <c:v>770</c:v>
                </c:pt>
                <c:pt idx="13">
                  <c:v>810</c:v>
                </c:pt>
                <c:pt idx="14">
                  <c:v>850</c:v>
                </c:pt>
                <c:pt idx="15">
                  <c:v>890</c:v>
                </c:pt>
                <c:pt idx="16">
                  <c:v>930</c:v>
                </c:pt>
                <c:pt idx="17">
                  <c:v>970</c:v>
                </c:pt>
                <c:pt idx="18">
                  <c:v>1010</c:v>
                </c:pt>
                <c:pt idx="19">
                  <c:v>1050</c:v>
                </c:pt>
                <c:pt idx="20">
                  <c:v>1090</c:v>
                </c:pt>
              </c:numCache>
            </c:numRef>
          </c:yVal>
        </c:ser>
        <c:ser>
          <c:idx val="2"/>
          <c:order val="2"/>
          <c:tx>
            <c:strRef>
              <c:f>Foglio1!$D$70</c:f>
              <c:strCache>
                <c:ptCount val="1"/>
                <c:pt idx="0">
                  <c:v>Camp. C</c:v>
                </c:pt>
              </c:strCache>
            </c:strRef>
          </c:tx>
          <c:marker>
            <c:symbol val="none"/>
          </c:marker>
          <c:xVal>
            <c:numRef>
              <c:f>Foglio1!$A$71:$A$91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Foglio1!$D$71:$D$91</c:f>
              <c:numCache>
                <c:formatCode>"€"\ #,##0.00</c:formatCode>
                <c:ptCount val="21"/>
                <c:pt idx="0">
                  <c:v>70</c:v>
                </c:pt>
                <c:pt idx="1">
                  <c:v>140</c:v>
                </c:pt>
                <c:pt idx="2">
                  <c:v>210</c:v>
                </c:pt>
                <c:pt idx="3">
                  <c:v>280</c:v>
                </c:pt>
                <c:pt idx="4">
                  <c:v>350</c:v>
                </c:pt>
                <c:pt idx="5">
                  <c:v>420</c:v>
                </c:pt>
                <c:pt idx="6">
                  <c:v>490</c:v>
                </c:pt>
                <c:pt idx="7">
                  <c:v>560</c:v>
                </c:pt>
                <c:pt idx="8">
                  <c:v>630</c:v>
                </c:pt>
                <c:pt idx="9">
                  <c:v>700</c:v>
                </c:pt>
                <c:pt idx="10">
                  <c:v>770</c:v>
                </c:pt>
                <c:pt idx="11">
                  <c:v>840</c:v>
                </c:pt>
                <c:pt idx="12">
                  <c:v>910</c:v>
                </c:pt>
                <c:pt idx="13">
                  <c:v>980</c:v>
                </c:pt>
                <c:pt idx="14">
                  <c:v>1050</c:v>
                </c:pt>
                <c:pt idx="15">
                  <c:v>1120</c:v>
                </c:pt>
                <c:pt idx="16">
                  <c:v>1190</c:v>
                </c:pt>
                <c:pt idx="17">
                  <c:v>1260</c:v>
                </c:pt>
                <c:pt idx="18">
                  <c:v>1330</c:v>
                </c:pt>
                <c:pt idx="19">
                  <c:v>1400</c:v>
                </c:pt>
                <c:pt idx="20">
                  <c:v>1470</c:v>
                </c:pt>
              </c:numCache>
            </c:numRef>
          </c:yVal>
        </c:ser>
        <c:axId val="59026816"/>
        <c:axId val="62050304"/>
      </c:scatterChart>
      <c:valAx>
        <c:axId val="59026816"/>
        <c:scaling>
          <c:orientation val="minMax"/>
        </c:scaling>
        <c:axPos val="b"/>
        <c:numFmt formatCode="General" sourceLinked="1"/>
        <c:tickLblPos val="nextTo"/>
        <c:crossAx val="62050304"/>
        <c:crosses val="autoZero"/>
        <c:crossBetween val="midCat"/>
      </c:valAx>
      <c:valAx>
        <c:axId val="62050304"/>
        <c:scaling>
          <c:orientation val="minMax"/>
        </c:scaling>
        <c:axPos val="l"/>
        <c:majorGridlines/>
        <c:numFmt formatCode="&quot;€&quot;\ #,##0.00" sourceLinked="1"/>
        <c:tickLblPos val="nextTo"/>
        <c:crossAx val="590268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474344</xdr:colOff>
      <xdr:row>12</xdr:row>
      <xdr:rowOff>157162</xdr:rowOff>
    </xdr:from>
    <xdr:to>
      <xdr:col>4</xdr:col>
      <xdr:colOff>514349</xdr:colOff>
      <xdr:row>21</xdr:row>
      <xdr:rowOff>37147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285751</xdr:colOff>
      <xdr:row>20</xdr:row>
      <xdr:rowOff>162878</xdr:rowOff>
    </xdr:from>
    <xdr:to>
      <xdr:col>5</xdr:col>
      <xdr:colOff>186691</xdr:colOff>
      <xdr:row>30</xdr:row>
      <xdr:rowOff>27623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29</xdr:row>
      <xdr:rowOff>147637</xdr:rowOff>
    </xdr:from>
    <xdr:to>
      <xdr:col>4</xdr:col>
      <xdr:colOff>243840</xdr:colOff>
      <xdr:row>36</xdr:row>
      <xdr:rowOff>92391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195264</xdr:rowOff>
    </xdr:from>
    <xdr:to>
      <xdr:col>5</xdr:col>
      <xdr:colOff>609600</xdr:colOff>
      <xdr:row>105</xdr:row>
      <xdr:rowOff>138114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9"/>
  <sheetViews>
    <sheetView tabSelected="1" topLeftCell="A108" zoomScale="200" zoomScaleNormal="200" workbookViewId="0">
      <selection activeCell="A115" sqref="A115"/>
    </sheetView>
  </sheetViews>
  <sheetFormatPr defaultRowHeight="15.75"/>
  <cols>
    <col min="1" max="1" width="20" style="1" customWidth="1"/>
    <col min="2" max="2" width="15" style="1" customWidth="1"/>
    <col min="3" max="3" width="15.7109375" style="1" customWidth="1"/>
    <col min="4" max="4" width="10.5703125" style="1" customWidth="1"/>
    <col min="5" max="5" width="13.140625" style="1" customWidth="1"/>
    <col min="6" max="6" width="10.85546875" style="1" customWidth="1"/>
    <col min="7" max="7" width="9.5703125" style="1" customWidth="1"/>
    <col min="8" max="11" width="16.7109375" style="1" customWidth="1"/>
    <col min="12" max="16384" width="9.140625" style="1"/>
  </cols>
  <sheetData>
    <row r="1" spans="1:11">
      <c r="A1" s="1" t="s">
        <v>0</v>
      </c>
      <c r="B1" s="1">
        <v>8</v>
      </c>
      <c r="C1" s="1">
        <v>1</v>
      </c>
      <c r="D1" s="1">
        <v>2</v>
      </c>
      <c r="E1" s="2" t="s">
        <v>4</v>
      </c>
      <c r="F1" s="2" t="s">
        <v>5</v>
      </c>
      <c r="G1" s="2" t="s">
        <v>6</v>
      </c>
      <c r="H1" s="2" t="s">
        <v>7</v>
      </c>
    </row>
    <row r="2" spans="1:11">
      <c r="A2" s="17" t="s">
        <v>1</v>
      </c>
      <c r="B2" s="17"/>
      <c r="C2" s="1">
        <f>C1+1</f>
        <v>2</v>
      </c>
      <c r="D2" s="1">
        <f>D1*2</f>
        <v>4</v>
      </c>
      <c r="E2" s="3">
        <f>SUM($D$1:$D$15)</f>
        <v>65534</v>
      </c>
      <c r="F2" s="3">
        <f>AVERAGE($D$1:$D$15)</f>
        <v>4368.9333333333334</v>
      </c>
      <c r="G2" s="3">
        <f>MIN($D$1:$D$15)</f>
        <v>2</v>
      </c>
      <c r="H2" s="3">
        <f>MAX($D$1:$D$15)</f>
        <v>32768</v>
      </c>
    </row>
    <row r="3" spans="1:11" ht="39" customHeight="1">
      <c r="A3" s="4" t="s">
        <v>2</v>
      </c>
      <c r="C3" s="1">
        <f t="shared" ref="C3:C15" si="0">C2+1</f>
        <v>3</v>
      </c>
      <c r="D3" s="1">
        <f t="shared" ref="D3:D15" si="1">D2*2</f>
        <v>8</v>
      </c>
    </row>
    <row r="4" spans="1:11">
      <c r="A4" s="1">
        <v>12</v>
      </c>
      <c r="C4" s="1">
        <f t="shared" si="0"/>
        <v>4</v>
      </c>
      <c r="D4" s="1">
        <f t="shared" si="1"/>
        <v>16</v>
      </c>
      <c r="F4" s="2" t="s">
        <v>8</v>
      </c>
      <c r="G4" s="2" t="s">
        <v>9</v>
      </c>
      <c r="H4" s="2" t="s">
        <v>4</v>
      </c>
      <c r="I4" s="2" t="s">
        <v>5</v>
      </c>
      <c r="J4" s="2" t="s">
        <v>6</v>
      </c>
      <c r="K4" s="2" t="s">
        <v>7</v>
      </c>
    </row>
    <row r="5" spans="1:11">
      <c r="A5" s="1">
        <v>154</v>
      </c>
      <c r="C5" s="1">
        <f t="shared" si="0"/>
        <v>5</v>
      </c>
      <c r="D5" s="1">
        <f t="shared" si="1"/>
        <v>32</v>
      </c>
      <c r="F5" s="5" t="s">
        <v>10</v>
      </c>
      <c r="G5" s="3">
        <f ca="1">RANDBETWEEN(15,30)</f>
        <v>19</v>
      </c>
      <c r="H5" s="3">
        <f ca="1">SUM($G$5:$G$9)</f>
        <v>100</v>
      </c>
      <c r="I5" s="3">
        <f ca="1">AVERAGE($G$5:$G$9)</f>
        <v>20</v>
      </c>
      <c r="J5" s="3">
        <f ca="1">MIN($G$5:$G$9)</f>
        <v>15</v>
      </c>
      <c r="K5" s="3">
        <f ca="1">MAX($G$5:$G$9)</f>
        <v>25</v>
      </c>
    </row>
    <row r="6" spans="1:11">
      <c r="A6" s="1" t="s">
        <v>3</v>
      </c>
      <c r="B6" s="1" t="e">
        <f>#REF!+#REF!</f>
        <v>#REF!</v>
      </c>
      <c r="C6" s="1">
        <f t="shared" si="0"/>
        <v>6</v>
      </c>
      <c r="D6" s="1">
        <f t="shared" si="1"/>
        <v>64</v>
      </c>
      <c r="F6" s="5" t="s">
        <v>11</v>
      </c>
      <c r="G6" s="3">
        <f t="shared" ref="G6:G9" ca="1" si="2">RANDBETWEEN(15,30)</f>
        <v>20</v>
      </c>
    </row>
    <row r="7" spans="1:11">
      <c r="A7" s="1">
        <f>5+6</f>
        <v>11</v>
      </c>
      <c r="C7" s="1">
        <f t="shared" si="0"/>
        <v>7</v>
      </c>
      <c r="D7" s="1">
        <f t="shared" si="1"/>
        <v>128</v>
      </c>
      <c r="F7" s="5" t="s">
        <v>12</v>
      </c>
      <c r="G7" s="3">
        <f t="shared" ca="1" si="2"/>
        <v>25</v>
      </c>
    </row>
    <row r="8" spans="1:11">
      <c r="A8" s="1">
        <f>2+3*4^2</f>
        <v>50</v>
      </c>
      <c r="C8" s="1">
        <f t="shared" si="0"/>
        <v>8</v>
      </c>
      <c r="D8" s="1">
        <f t="shared" si="1"/>
        <v>256</v>
      </c>
      <c r="F8" s="5" t="s">
        <v>13</v>
      </c>
      <c r="G8" s="3">
        <f t="shared" ca="1" si="2"/>
        <v>15</v>
      </c>
    </row>
    <row r="9" spans="1:11">
      <c r="A9" s="1">
        <f>((2+3)*4)^2</f>
        <v>400</v>
      </c>
      <c r="C9" s="1">
        <f t="shared" si="0"/>
        <v>9</v>
      </c>
      <c r="D9" s="1">
        <f t="shared" si="1"/>
        <v>512</v>
      </c>
      <c r="F9" s="5" t="s">
        <v>14</v>
      </c>
      <c r="G9" s="3">
        <f t="shared" ca="1" si="2"/>
        <v>21</v>
      </c>
    </row>
    <row r="10" spans="1:11">
      <c r="A10" s="1">
        <f>A4+B1</f>
        <v>20</v>
      </c>
      <c r="B10" s="1">
        <f>B4+C1</f>
        <v>1</v>
      </c>
      <c r="C10" s="1">
        <f t="shared" si="0"/>
        <v>10</v>
      </c>
      <c r="D10" s="1">
        <f t="shared" si="1"/>
        <v>1024</v>
      </c>
      <c r="J10" s="1" t="b">
        <f ca="1">AND(G12&lt;6,G12&gt;5)</f>
        <v>0</v>
      </c>
    </row>
    <row r="11" spans="1:11">
      <c r="C11" s="1">
        <f t="shared" si="0"/>
        <v>11</v>
      </c>
      <c r="D11" s="1">
        <f t="shared" si="1"/>
        <v>2048</v>
      </c>
      <c r="F11" s="2" t="s">
        <v>15</v>
      </c>
      <c r="G11" s="2" t="s">
        <v>5</v>
      </c>
      <c r="H11" s="2" t="s">
        <v>16</v>
      </c>
      <c r="I11" s="2" t="s">
        <v>17</v>
      </c>
    </row>
    <row r="12" spans="1:11">
      <c r="A12" s="1" t="e">
        <f>A6+B3</f>
        <v>#VALUE!</v>
      </c>
      <c r="C12" s="1">
        <f t="shared" si="0"/>
        <v>12</v>
      </c>
      <c r="D12" s="1">
        <f t="shared" si="1"/>
        <v>4096</v>
      </c>
      <c r="F12" s="3">
        <f ca="1">RANDBETWEEN(3,10)</f>
        <v>4</v>
      </c>
      <c r="G12" s="3">
        <f ca="1">AVERAGE(F12:F18)</f>
        <v>7</v>
      </c>
      <c r="H12" s="3" t="str">
        <f ca="1">IF(G12&gt;=6,"Promosso","Bocciato")</f>
        <v>Promosso</v>
      </c>
      <c r="I12" s="3" t="str">
        <f ca="1">IF(G12&gt;=6,"Promosso",IF(G12&lt;5,"Bocciato","Rimandato"))</f>
        <v>Promosso</v>
      </c>
      <c r="J12" s="1" t="str">
        <f ca="1">IF(J10=TRUE,"Rimandato",IF(G12&gt;=6,"Promosso","Bocciato"))</f>
        <v>Promosso</v>
      </c>
    </row>
    <row r="13" spans="1:11">
      <c r="C13" s="1">
        <f t="shared" si="0"/>
        <v>13</v>
      </c>
      <c r="D13" s="1">
        <f t="shared" si="1"/>
        <v>8192</v>
      </c>
      <c r="F13" s="3">
        <f t="shared" ref="F13:F18" ca="1" si="3">RANDBETWEEN(3,10)</f>
        <v>8</v>
      </c>
      <c r="G13" s="18" t="s">
        <v>55</v>
      </c>
      <c r="H13" s="18">
        <f ca="1">COUNTIF(F12:F16,"&gt;=6")</f>
        <v>3</v>
      </c>
    </row>
    <row r="14" spans="1:11">
      <c r="C14" s="1">
        <f t="shared" si="0"/>
        <v>14</v>
      </c>
      <c r="D14" s="1">
        <f t="shared" si="1"/>
        <v>16384</v>
      </c>
      <c r="F14" s="3">
        <f t="shared" ca="1" si="3"/>
        <v>7</v>
      </c>
    </row>
    <row r="15" spans="1:11">
      <c r="C15" s="1">
        <f t="shared" si="0"/>
        <v>15</v>
      </c>
      <c r="D15" s="1">
        <f t="shared" si="1"/>
        <v>32768</v>
      </c>
      <c r="F15" s="3">
        <f t="shared" ca="1" si="3"/>
        <v>5</v>
      </c>
    </row>
    <row r="16" spans="1:11">
      <c r="F16" s="3">
        <f t="shared" ca="1" si="3"/>
        <v>6</v>
      </c>
    </row>
    <row r="17" spans="1:10">
      <c r="A17" s="2" t="s">
        <v>22</v>
      </c>
      <c r="B17" s="2" t="s">
        <v>23</v>
      </c>
      <c r="C17" s="2" t="s">
        <v>24</v>
      </c>
      <c r="F17" s="3">
        <f t="shared" ca="1" si="3"/>
        <v>10</v>
      </c>
    </row>
    <row r="18" spans="1:10">
      <c r="A18" s="3" t="s">
        <v>25</v>
      </c>
      <c r="B18" s="3">
        <v>14</v>
      </c>
      <c r="C18" s="11">
        <f>B18/B$23</f>
        <v>0.26923076923076922</v>
      </c>
      <c r="F18" s="3">
        <f t="shared" ca="1" si="3"/>
        <v>9</v>
      </c>
    </row>
    <row r="19" spans="1:10">
      <c r="A19" s="3" t="s">
        <v>26</v>
      </c>
      <c r="B19" s="3">
        <v>7</v>
      </c>
      <c r="C19" s="11">
        <f t="shared" ref="C19:C23" si="4">B19/B$23</f>
        <v>0.13461538461538461</v>
      </c>
      <c r="J19" s="1" t="b">
        <f ca="1">OR(G21&lt;199.5,G21&gt;200.5)</f>
        <v>0</v>
      </c>
    </row>
    <row r="20" spans="1:10">
      <c r="A20" s="3" t="s">
        <v>27</v>
      </c>
      <c r="B20" s="3">
        <v>12</v>
      </c>
      <c r="C20" s="11">
        <f t="shared" si="4"/>
        <v>0.23076923076923078</v>
      </c>
      <c r="F20" s="2" t="s">
        <v>18</v>
      </c>
      <c r="G20" s="2" t="s">
        <v>5</v>
      </c>
      <c r="H20" s="2" t="s">
        <v>16</v>
      </c>
      <c r="I20" s="2" t="s">
        <v>17</v>
      </c>
    </row>
    <row r="21" spans="1:10">
      <c r="A21" s="3" t="s">
        <v>28</v>
      </c>
      <c r="B21" s="3">
        <v>16</v>
      </c>
      <c r="C21" s="11">
        <f t="shared" si="4"/>
        <v>0.30769230769230771</v>
      </c>
      <c r="F21" s="3">
        <f ca="1">RANDBETWEEN(198,202)</f>
        <v>201</v>
      </c>
      <c r="G21" s="3">
        <f ca="1">AVERAGE(F21:F27)</f>
        <v>199.85714285714286</v>
      </c>
      <c r="H21" s="3"/>
      <c r="I21" s="3" t="str">
        <f ca="1">IF(G21&lt;199.5,"revisionare",IF(G21&gt;200.5,"revisionare","OK"))</f>
        <v>OK</v>
      </c>
      <c r="J21" s="1" t="str">
        <f ca="1">IF(J19=TRUE,"revisionare","OK")</f>
        <v>OK</v>
      </c>
    </row>
    <row r="22" spans="1:10">
      <c r="A22" s="3" t="s">
        <v>29</v>
      </c>
      <c r="B22" s="3">
        <v>3</v>
      </c>
      <c r="C22" s="11">
        <f t="shared" si="4"/>
        <v>5.7692307692307696E-2</v>
      </c>
      <c r="F22" s="3">
        <f t="shared" ref="F22:F27" ca="1" si="5">RANDBETWEEN(198,202)</f>
        <v>201</v>
      </c>
      <c r="G22" s="18" t="s">
        <v>56</v>
      </c>
      <c r="H22" s="18">
        <f ca="1">COUNTIF(F21:F27,"=200")</f>
        <v>0</v>
      </c>
    </row>
    <row r="23" spans="1:10">
      <c r="B23" s="3">
        <f>SUM(B18:B22)</f>
        <v>52</v>
      </c>
      <c r="C23" s="11">
        <f t="shared" si="4"/>
        <v>1</v>
      </c>
      <c r="F23" s="3">
        <f t="shared" ca="1" si="5"/>
        <v>201</v>
      </c>
      <c r="H23" s="6" t="s">
        <v>21</v>
      </c>
      <c r="I23" s="7">
        <v>0.15</v>
      </c>
      <c r="J23" s="7">
        <v>0.25</v>
      </c>
    </row>
    <row r="24" spans="1:10" ht="33" customHeight="1">
      <c r="F24" s="3">
        <f t="shared" ca="1" si="5"/>
        <v>198</v>
      </c>
      <c r="H24" s="8" t="s">
        <v>19</v>
      </c>
      <c r="I24" s="9" t="s">
        <v>20</v>
      </c>
    </row>
    <row r="25" spans="1:10">
      <c r="B25" s="2" t="s">
        <v>30</v>
      </c>
      <c r="C25" s="2" t="s">
        <v>31</v>
      </c>
      <c r="F25" s="3">
        <f t="shared" ca="1" si="5"/>
        <v>201</v>
      </c>
      <c r="H25" s="10">
        <f ca="1">RANDBETWEEN(100,1000)</f>
        <v>258</v>
      </c>
      <c r="I25" s="10">
        <f ca="1">H25-H25*I$23</f>
        <v>219.3</v>
      </c>
      <c r="J25" s="10">
        <f ca="1">IF(H25&lt;500,H25-H25*I$23,H25-H25*J$23)</f>
        <v>219.3</v>
      </c>
    </row>
    <row r="26" spans="1:10">
      <c r="B26" s="3">
        <v>-5</v>
      </c>
      <c r="C26" s="3">
        <f>2*B26-1</f>
        <v>-11</v>
      </c>
      <c r="F26" s="3">
        <f t="shared" ca="1" si="5"/>
        <v>199</v>
      </c>
      <c r="H26" s="10">
        <f t="shared" ref="H26:H32" ca="1" si="6">RANDBETWEEN(100,1000)</f>
        <v>626</v>
      </c>
      <c r="I26" s="10">
        <f t="shared" ref="I26:I32" ca="1" si="7">H26-H26*I$23</f>
        <v>532.1</v>
      </c>
      <c r="J26" s="10">
        <f t="shared" ref="J26:J32" ca="1" si="8">IF(H26&lt;500,H26-H26*I$23,H26-H26*J$23)</f>
        <v>469.5</v>
      </c>
    </row>
    <row r="27" spans="1:10">
      <c r="B27" s="3">
        <f>B26+1</f>
        <v>-4</v>
      </c>
      <c r="C27" s="3">
        <f t="shared" ref="C27:C36" si="9">2*B27-1</f>
        <v>-9</v>
      </c>
      <c r="F27" s="3">
        <f t="shared" ca="1" si="5"/>
        <v>198</v>
      </c>
      <c r="H27" s="10">
        <f t="shared" ca="1" si="6"/>
        <v>369</v>
      </c>
      <c r="I27" s="10">
        <f t="shared" ca="1" si="7"/>
        <v>313.64999999999998</v>
      </c>
      <c r="J27" s="10">
        <f t="shared" ca="1" si="8"/>
        <v>313.64999999999998</v>
      </c>
    </row>
    <row r="28" spans="1:10">
      <c r="B28" s="3">
        <f t="shared" ref="B28:B36" si="10">B27+1</f>
        <v>-3</v>
      </c>
      <c r="C28" s="3">
        <f t="shared" si="9"/>
        <v>-7</v>
      </c>
      <c r="H28" s="10">
        <f t="shared" ca="1" si="6"/>
        <v>679</v>
      </c>
      <c r="I28" s="10">
        <f t="shared" ca="1" si="7"/>
        <v>577.15</v>
      </c>
      <c r="J28" s="10">
        <f t="shared" ca="1" si="8"/>
        <v>509.25</v>
      </c>
    </row>
    <row r="29" spans="1:10">
      <c r="B29" s="3">
        <f t="shared" si="10"/>
        <v>-2</v>
      </c>
      <c r="C29" s="3">
        <f t="shared" si="9"/>
        <v>-5</v>
      </c>
      <c r="H29" s="10">
        <f t="shared" ca="1" si="6"/>
        <v>171</v>
      </c>
      <c r="I29" s="10">
        <f t="shared" ca="1" si="7"/>
        <v>145.35</v>
      </c>
      <c r="J29" s="10">
        <f t="shared" ca="1" si="8"/>
        <v>145.35</v>
      </c>
    </row>
    <row r="30" spans="1:10">
      <c r="B30" s="3">
        <f t="shared" si="10"/>
        <v>-1</v>
      </c>
      <c r="C30" s="3">
        <f t="shared" si="9"/>
        <v>-3</v>
      </c>
      <c r="H30" s="10">
        <f t="shared" ca="1" si="6"/>
        <v>641</v>
      </c>
      <c r="I30" s="10">
        <f t="shared" ca="1" si="7"/>
        <v>544.85</v>
      </c>
      <c r="J30" s="10">
        <f t="shared" ca="1" si="8"/>
        <v>480.75</v>
      </c>
    </row>
    <row r="31" spans="1:10">
      <c r="B31" s="3">
        <f t="shared" si="10"/>
        <v>0</v>
      </c>
      <c r="C31" s="3">
        <f t="shared" si="9"/>
        <v>-1</v>
      </c>
      <c r="H31" s="10">
        <f t="shared" ca="1" si="6"/>
        <v>446</v>
      </c>
      <c r="I31" s="10">
        <f t="shared" ca="1" si="7"/>
        <v>379.1</v>
      </c>
      <c r="J31" s="10">
        <f t="shared" ca="1" si="8"/>
        <v>379.1</v>
      </c>
    </row>
    <row r="32" spans="1:10">
      <c r="B32" s="3">
        <f t="shared" si="10"/>
        <v>1</v>
      </c>
      <c r="C32" s="3">
        <f t="shared" si="9"/>
        <v>1</v>
      </c>
      <c r="H32" s="10">
        <f t="shared" ca="1" si="6"/>
        <v>602</v>
      </c>
      <c r="I32" s="10">
        <f t="shared" ca="1" si="7"/>
        <v>511.7</v>
      </c>
      <c r="J32" s="10">
        <f t="shared" ca="1" si="8"/>
        <v>451.5</v>
      </c>
    </row>
    <row r="33" spans="1:11">
      <c r="B33" s="3">
        <f t="shared" si="10"/>
        <v>2</v>
      </c>
      <c r="C33" s="3">
        <f t="shared" si="9"/>
        <v>3</v>
      </c>
    </row>
    <row r="34" spans="1:11">
      <c r="B34" s="3">
        <f t="shared" si="10"/>
        <v>3</v>
      </c>
      <c r="C34" s="3">
        <f t="shared" si="9"/>
        <v>5</v>
      </c>
    </row>
    <row r="35" spans="1:11">
      <c r="B35" s="3">
        <f t="shared" si="10"/>
        <v>4</v>
      </c>
      <c r="C35" s="3">
        <f t="shared" si="9"/>
        <v>7</v>
      </c>
    </row>
    <row r="36" spans="1:11">
      <c r="B36" s="3">
        <f t="shared" si="10"/>
        <v>5</v>
      </c>
      <c r="C36" s="3">
        <f t="shared" si="9"/>
        <v>9</v>
      </c>
    </row>
    <row r="37" spans="1:11">
      <c r="B37" s="12"/>
      <c r="C37" s="12"/>
    </row>
    <row r="38" spans="1:11">
      <c r="A38" s="3" t="s">
        <v>32</v>
      </c>
      <c r="B38" s="3" t="s">
        <v>33</v>
      </c>
      <c r="C38" s="3" t="s">
        <v>34</v>
      </c>
      <c r="D38" s="3" t="s">
        <v>35</v>
      </c>
      <c r="E38" s="3" t="s">
        <v>36</v>
      </c>
      <c r="H38" s="3" t="s">
        <v>44</v>
      </c>
      <c r="I38" s="3" t="s">
        <v>45</v>
      </c>
      <c r="J38" s="3" t="s">
        <v>46</v>
      </c>
      <c r="K38" s="3" t="s">
        <v>47</v>
      </c>
    </row>
    <row r="39" spans="1:11">
      <c r="A39" s="3">
        <v>1</v>
      </c>
      <c r="B39" s="3">
        <f>120/60*A39</f>
        <v>2</v>
      </c>
      <c r="C39" s="3">
        <f>80/60*A39</f>
        <v>1.3333333333333333</v>
      </c>
      <c r="D39" s="3">
        <f>B39+C39</f>
        <v>3.333333333333333</v>
      </c>
      <c r="E39" s="3" t="str">
        <f>IF(D39=80,"incontrati","")</f>
        <v/>
      </c>
      <c r="H39" s="3">
        <v>5</v>
      </c>
      <c r="I39" s="3">
        <v>6</v>
      </c>
      <c r="J39" s="3">
        <v>6</v>
      </c>
      <c r="K39" s="3">
        <v>5</v>
      </c>
    </row>
    <row r="40" spans="1:11">
      <c r="A40" s="3">
        <f>A39+1</f>
        <v>2</v>
      </c>
      <c r="B40" s="3">
        <f t="shared" ref="B40:B68" si="11">120/60*A40</f>
        <v>4</v>
      </c>
      <c r="C40" s="3">
        <f t="shared" ref="C40:C68" si="12">80/60*A40</f>
        <v>2.6666666666666665</v>
      </c>
      <c r="D40" s="3">
        <f t="shared" ref="D40:D68" si="13">B40+C40</f>
        <v>6.6666666666666661</v>
      </c>
      <c r="E40" s="3" t="str">
        <f t="shared" ref="E40:E68" si="14">IF(D40=80,"incontrati","")</f>
        <v/>
      </c>
      <c r="H40" s="3">
        <v>8</v>
      </c>
      <c r="I40" s="3">
        <v>5</v>
      </c>
      <c r="J40" s="3">
        <v>10</v>
      </c>
      <c r="K40" s="3">
        <v>3</v>
      </c>
    </row>
    <row r="41" spans="1:11">
      <c r="A41" s="3">
        <f t="shared" ref="A41:A68" si="15">A40+1</f>
        <v>3</v>
      </c>
      <c r="B41" s="3">
        <f t="shared" si="11"/>
        <v>6</v>
      </c>
      <c r="C41" s="3">
        <f t="shared" si="12"/>
        <v>4</v>
      </c>
      <c r="D41" s="3">
        <f t="shared" si="13"/>
        <v>10</v>
      </c>
      <c r="E41" s="3" t="str">
        <f t="shared" si="14"/>
        <v/>
      </c>
      <c r="H41" s="3">
        <v>6</v>
      </c>
      <c r="I41" s="3">
        <v>10</v>
      </c>
      <c r="J41" s="3">
        <v>4</v>
      </c>
      <c r="K41" s="3">
        <v>6</v>
      </c>
    </row>
    <row r="42" spans="1:11">
      <c r="A42" s="3">
        <f t="shared" si="15"/>
        <v>4</v>
      </c>
      <c r="B42" s="3">
        <f t="shared" si="11"/>
        <v>8</v>
      </c>
      <c r="C42" s="3">
        <f t="shared" si="12"/>
        <v>5.333333333333333</v>
      </c>
      <c r="D42" s="3">
        <f t="shared" si="13"/>
        <v>13.333333333333332</v>
      </c>
      <c r="E42" s="3" t="str">
        <f t="shared" si="14"/>
        <v/>
      </c>
      <c r="H42" s="3">
        <v>5</v>
      </c>
      <c r="I42" s="3">
        <v>7</v>
      </c>
      <c r="J42" s="3">
        <v>7</v>
      </c>
      <c r="K42" s="3">
        <v>9</v>
      </c>
    </row>
    <row r="43" spans="1:11">
      <c r="A43" s="3">
        <f t="shared" si="15"/>
        <v>5</v>
      </c>
      <c r="B43" s="3">
        <f t="shared" si="11"/>
        <v>10</v>
      </c>
      <c r="C43" s="3">
        <f t="shared" si="12"/>
        <v>6.6666666666666661</v>
      </c>
      <c r="D43" s="3">
        <f t="shared" si="13"/>
        <v>16.666666666666664</v>
      </c>
      <c r="E43" s="3" t="str">
        <f t="shared" si="14"/>
        <v/>
      </c>
      <c r="H43" s="16">
        <v>3</v>
      </c>
      <c r="I43" s="3">
        <v>10</v>
      </c>
      <c r="J43" s="3">
        <v>9</v>
      </c>
      <c r="K43" s="3">
        <v>7</v>
      </c>
    </row>
    <row r="44" spans="1:11">
      <c r="A44" s="3">
        <f t="shared" si="15"/>
        <v>6</v>
      </c>
      <c r="B44" s="3">
        <f t="shared" si="11"/>
        <v>12</v>
      </c>
      <c r="C44" s="3">
        <f t="shared" si="12"/>
        <v>8</v>
      </c>
      <c r="D44" s="3">
        <f t="shared" si="13"/>
        <v>20</v>
      </c>
      <c r="E44" s="3" t="str">
        <f t="shared" si="14"/>
        <v/>
      </c>
      <c r="G44" s="3" t="s">
        <v>48</v>
      </c>
      <c r="H44" s="3">
        <v>5.4</v>
      </c>
      <c r="I44" s="15">
        <v>7.6</v>
      </c>
      <c r="J44" s="3">
        <v>7.2</v>
      </c>
      <c r="K44" s="3">
        <v>6</v>
      </c>
    </row>
    <row r="45" spans="1:11">
      <c r="A45" s="3">
        <f t="shared" si="15"/>
        <v>7</v>
      </c>
      <c r="B45" s="3">
        <f t="shared" si="11"/>
        <v>14</v>
      </c>
      <c r="C45" s="3">
        <f t="shared" si="12"/>
        <v>9.3333333333333321</v>
      </c>
      <c r="D45" s="3">
        <f t="shared" si="13"/>
        <v>23.333333333333332</v>
      </c>
      <c r="E45" s="3" t="str">
        <f t="shared" si="14"/>
        <v/>
      </c>
      <c r="G45" s="3" t="s">
        <v>49</v>
      </c>
      <c r="H45" s="16" t="s">
        <v>50</v>
      </c>
    </row>
    <row r="46" spans="1:11">
      <c r="A46" s="3">
        <f t="shared" si="15"/>
        <v>8</v>
      </c>
      <c r="B46" s="3">
        <f t="shared" si="11"/>
        <v>16</v>
      </c>
      <c r="C46" s="3">
        <f t="shared" si="12"/>
        <v>10.666666666666666</v>
      </c>
      <c r="D46" s="3">
        <f t="shared" si="13"/>
        <v>26.666666666666664</v>
      </c>
      <c r="E46" s="3" t="str">
        <f t="shared" si="14"/>
        <v/>
      </c>
      <c r="H46" s="3" t="s">
        <v>57</v>
      </c>
      <c r="I46" s="3">
        <f>COUNTIF(H44:K44,"&lt;6")</f>
        <v>1</v>
      </c>
    </row>
    <row r="47" spans="1:11">
      <c r="A47" s="3">
        <f t="shared" si="15"/>
        <v>9</v>
      </c>
      <c r="B47" s="3">
        <f t="shared" si="11"/>
        <v>18</v>
      </c>
      <c r="C47" s="3">
        <f t="shared" si="12"/>
        <v>12</v>
      </c>
      <c r="D47" s="3">
        <f t="shared" si="13"/>
        <v>30</v>
      </c>
      <c r="E47" s="3" t="str">
        <f t="shared" si="14"/>
        <v/>
      </c>
    </row>
    <row r="48" spans="1:11">
      <c r="A48" s="3">
        <f t="shared" si="15"/>
        <v>10</v>
      </c>
      <c r="B48" s="3">
        <f t="shared" si="11"/>
        <v>20</v>
      </c>
      <c r="C48" s="3">
        <f t="shared" si="12"/>
        <v>13.333333333333332</v>
      </c>
      <c r="D48" s="3">
        <f t="shared" si="13"/>
        <v>33.333333333333329</v>
      </c>
      <c r="E48" s="3" t="str">
        <f t="shared" si="14"/>
        <v/>
      </c>
    </row>
    <row r="49" spans="1:5">
      <c r="A49" s="3">
        <f t="shared" si="15"/>
        <v>11</v>
      </c>
      <c r="B49" s="3">
        <f t="shared" si="11"/>
        <v>22</v>
      </c>
      <c r="C49" s="3">
        <f t="shared" si="12"/>
        <v>14.666666666666666</v>
      </c>
      <c r="D49" s="3">
        <f t="shared" si="13"/>
        <v>36.666666666666664</v>
      </c>
      <c r="E49" s="3" t="str">
        <f t="shared" si="14"/>
        <v/>
      </c>
    </row>
    <row r="50" spans="1:5">
      <c r="A50" s="3">
        <f t="shared" si="15"/>
        <v>12</v>
      </c>
      <c r="B50" s="3">
        <f t="shared" si="11"/>
        <v>24</v>
      </c>
      <c r="C50" s="3">
        <f t="shared" si="12"/>
        <v>16</v>
      </c>
      <c r="D50" s="3">
        <f t="shared" si="13"/>
        <v>40</v>
      </c>
      <c r="E50" s="3" t="str">
        <f t="shared" si="14"/>
        <v/>
      </c>
    </row>
    <row r="51" spans="1:5">
      <c r="A51" s="3">
        <f t="shared" si="15"/>
        <v>13</v>
      </c>
      <c r="B51" s="3">
        <f t="shared" si="11"/>
        <v>26</v>
      </c>
      <c r="C51" s="3">
        <f t="shared" si="12"/>
        <v>17.333333333333332</v>
      </c>
      <c r="D51" s="3">
        <f t="shared" si="13"/>
        <v>43.333333333333329</v>
      </c>
      <c r="E51" s="3" t="str">
        <f t="shared" si="14"/>
        <v/>
      </c>
    </row>
    <row r="52" spans="1:5">
      <c r="A52" s="3">
        <f t="shared" si="15"/>
        <v>14</v>
      </c>
      <c r="B52" s="3">
        <f t="shared" si="11"/>
        <v>28</v>
      </c>
      <c r="C52" s="3">
        <f t="shared" si="12"/>
        <v>18.666666666666664</v>
      </c>
      <c r="D52" s="3">
        <f t="shared" si="13"/>
        <v>46.666666666666664</v>
      </c>
      <c r="E52" s="3" t="str">
        <f t="shared" si="14"/>
        <v/>
      </c>
    </row>
    <row r="53" spans="1:5">
      <c r="A53" s="3">
        <f t="shared" si="15"/>
        <v>15</v>
      </c>
      <c r="B53" s="3">
        <f t="shared" si="11"/>
        <v>30</v>
      </c>
      <c r="C53" s="3">
        <f t="shared" si="12"/>
        <v>20</v>
      </c>
      <c r="D53" s="3">
        <f t="shared" si="13"/>
        <v>50</v>
      </c>
      <c r="E53" s="3" t="str">
        <f t="shared" si="14"/>
        <v/>
      </c>
    </row>
    <row r="54" spans="1:5">
      <c r="A54" s="3">
        <f t="shared" si="15"/>
        <v>16</v>
      </c>
      <c r="B54" s="3">
        <f t="shared" si="11"/>
        <v>32</v>
      </c>
      <c r="C54" s="3">
        <f t="shared" si="12"/>
        <v>21.333333333333332</v>
      </c>
      <c r="D54" s="3">
        <f t="shared" si="13"/>
        <v>53.333333333333329</v>
      </c>
      <c r="E54" s="3" t="str">
        <f t="shared" si="14"/>
        <v/>
      </c>
    </row>
    <row r="55" spans="1:5">
      <c r="A55" s="3">
        <f t="shared" si="15"/>
        <v>17</v>
      </c>
      <c r="B55" s="3">
        <f t="shared" si="11"/>
        <v>34</v>
      </c>
      <c r="C55" s="3">
        <f t="shared" si="12"/>
        <v>22.666666666666664</v>
      </c>
      <c r="D55" s="3">
        <f t="shared" si="13"/>
        <v>56.666666666666664</v>
      </c>
      <c r="E55" s="3" t="str">
        <f t="shared" si="14"/>
        <v/>
      </c>
    </row>
    <row r="56" spans="1:5">
      <c r="A56" s="3">
        <f t="shared" si="15"/>
        <v>18</v>
      </c>
      <c r="B56" s="3">
        <f t="shared" si="11"/>
        <v>36</v>
      </c>
      <c r="C56" s="3">
        <f t="shared" si="12"/>
        <v>24</v>
      </c>
      <c r="D56" s="3">
        <f t="shared" si="13"/>
        <v>60</v>
      </c>
      <c r="E56" s="3" t="str">
        <f t="shared" si="14"/>
        <v/>
      </c>
    </row>
    <row r="57" spans="1:5">
      <c r="A57" s="3">
        <f t="shared" si="15"/>
        <v>19</v>
      </c>
      <c r="B57" s="3">
        <f t="shared" si="11"/>
        <v>38</v>
      </c>
      <c r="C57" s="3">
        <f t="shared" si="12"/>
        <v>25.333333333333332</v>
      </c>
      <c r="D57" s="3">
        <f t="shared" si="13"/>
        <v>63.333333333333329</v>
      </c>
      <c r="E57" s="3" t="str">
        <f t="shared" si="14"/>
        <v/>
      </c>
    </row>
    <row r="58" spans="1:5">
      <c r="A58" s="3">
        <f t="shared" si="15"/>
        <v>20</v>
      </c>
      <c r="B58" s="3">
        <f t="shared" si="11"/>
        <v>40</v>
      </c>
      <c r="C58" s="3">
        <f t="shared" si="12"/>
        <v>26.666666666666664</v>
      </c>
      <c r="D58" s="3">
        <f t="shared" si="13"/>
        <v>66.666666666666657</v>
      </c>
      <c r="E58" s="3" t="str">
        <f t="shared" si="14"/>
        <v/>
      </c>
    </row>
    <row r="59" spans="1:5">
      <c r="A59" s="3">
        <f t="shared" si="15"/>
        <v>21</v>
      </c>
      <c r="B59" s="3">
        <f t="shared" si="11"/>
        <v>42</v>
      </c>
      <c r="C59" s="3">
        <f t="shared" si="12"/>
        <v>28</v>
      </c>
      <c r="D59" s="3">
        <f t="shared" si="13"/>
        <v>70</v>
      </c>
      <c r="E59" s="3" t="str">
        <f t="shared" si="14"/>
        <v/>
      </c>
    </row>
    <row r="60" spans="1:5">
      <c r="A60" s="3">
        <f t="shared" si="15"/>
        <v>22</v>
      </c>
      <c r="B60" s="3">
        <f t="shared" si="11"/>
        <v>44</v>
      </c>
      <c r="C60" s="3">
        <f t="shared" si="12"/>
        <v>29.333333333333332</v>
      </c>
      <c r="D60" s="3">
        <f t="shared" si="13"/>
        <v>73.333333333333329</v>
      </c>
      <c r="E60" s="3" t="str">
        <f t="shared" si="14"/>
        <v/>
      </c>
    </row>
    <row r="61" spans="1:5">
      <c r="A61" s="3">
        <f t="shared" si="15"/>
        <v>23</v>
      </c>
      <c r="B61" s="3">
        <f t="shared" si="11"/>
        <v>46</v>
      </c>
      <c r="C61" s="3">
        <f t="shared" si="12"/>
        <v>30.666666666666664</v>
      </c>
      <c r="D61" s="3">
        <f t="shared" si="13"/>
        <v>76.666666666666657</v>
      </c>
      <c r="E61" s="3" t="str">
        <f t="shared" si="14"/>
        <v/>
      </c>
    </row>
    <row r="62" spans="1:5">
      <c r="A62" s="3">
        <f t="shared" si="15"/>
        <v>24</v>
      </c>
      <c r="B62" s="3">
        <f t="shared" si="11"/>
        <v>48</v>
      </c>
      <c r="C62" s="3">
        <f t="shared" si="12"/>
        <v>32</v>
      </c>
      <c r="D62" s="3">
        <f t="shared" si="13"/>
        <v>80</v>
      </c>
      <c r="E62" s="3" t="str">
        <f t="shared" si="14"/>
        <v>incontrati</v>
      </c>
    </row>
    <row r="63" spans="1:5">
      <c r="A63" s="3">
        <f t="shared" si="15"/>
        <v>25</v>
      </c>
      <c r="B63" s="3">
        <f t="shared" si="11"/>
        <v>50</v>
      </c>
      <c r="C63" s="3">
        <f t="shared" si="12"/>
        <v>33.333333333333329</v>
      </c>
      <c r="D63" s="3">
        <f t="shared" si="13"/>
        <v>83.333333333333329</v>
      </c>
      <c r="E63" s="3" t="str">
        <f t="shared" si="14"/>
        <v/>
      </c>
    </row>
    <row r="64" spans="1:5">
      <c r="A64" s="3">
        <f t="shared" si="15"/>
        <v>26</v>
      </c>
      <c r="B64" s="3">
        <f t="shared" si="11"/>
        <v>52</v>
      </c>
      <c r="C64" s="3">
        <f t="shared" si="12"/>
        <v>34.666666666666664</v>
      </c>
      <c r="D64" s="3">
        <f t="shared" si="13"/>
        <v>86.666666666666657</v>
      </c>
      <c r="E64" s="3" t="str">
        <f t="shared" si="14"/>
        <v/>
      </c>
    </row>
    <row r="65" spans="1:8">
      <c r="A65" s="3">
        <f t="shared" si="15"/>
        <v>27</v>
      </c>
      <c r="B65" s="3">
        <f t="shared" si="11"/>
        <v>54</v>
      </c>
      <c r="C65" s="3">
        <f t="shared" si="12"/>
        <v>36</v>
      </c>
      <c r="D65" s="3">
        <f t="shared" si="13"/>
        <v>90</v>
      </c>
      <c r="E65" s="3" t="str">
        <f t="shared" si="14"/>
        <v/>
      </c>
    </row>
    <row r="66" spans="1:8">
      <c r="A66" s="3">
        <f t="shared" si="15"/>
        <v>28</v>
      </c>
      <c r="B66" s="3">
        <f t="shared" si="11"/>
        <v>56</v>
      </c>
      <c r="C66" s="3">
        <f t="shared" si="12"/>
        <v>37.333333333333329</v>
      </c>
      <c r="D66" s="3">
        <f t="shared" si="13"/>
        <v>93.333333333333329</v>
      </c>
      <c r="E66" s="3" t="str">
        <f t="shared" si="14"/>
        <v/>
      </c>
    </row>
    <row r="67" spans="1:8">
      <c r="A67" s="3">
        <f t="shared" si="15"/>
        <v>29</v>
      </c>
      <c r="B67" s="3">
        <f t="shared" si="11"/>
        <v>58</v>
      </c>
      <c r="C67" s="3">
        <f t="shared" si="12"/>
        <v>38.666666666666664</v>
      </c>
      <c r="D67" s="3">
        <f t="shared" si="13"/>
        <v>96.666666666666657</v>
      </c>
      <c r="E67" s="3" t="str">
        <f t="shared" si="14"/>
        <v/>
      </c>
    </row>
    <row r="68" spans="1:8">
      <c r="A68" s="3">
        <f t="shared" si="15"/>
        <v>30</v>
      </c>
      <c r="B68" s="3">
        <f t="shared" si="11"/>
        <v>60</v>
      </c>
      <c r="C68" s="3">
        <f t="shared" si="12"/>
        <v>40</v>
      </c>
      <c r="D68" s="3">
        <f t="shared" si="13"/>
        <v>100</v>
      </c>
      <c r="E68" s="3" t="str">
        <f t="shared" si="14"/>
        <v/>
      </c>
    </row>
    <row r="70" spans="1:8">
      <c r="A70" s="5" t="s">
        <v>37</v>
      </c>
      <c r="B70" s="5" t="s">
        <v>38</v>
      </c>
      <c r="C70" s="5" t="s">
        <v>39</v>
      </c>
      <c r="D70" s="5" t="s">
        <v>40</v>
      </c>
      <c r="E70" s="5" t="s">
        <v>41</v>
      </c>
      <c r="G70" s="1" t="s">
        <v>42</v>
      </c>
      <c r="H70" s="1" t="s">
        <v>43</v>
      </c>
    </row>
    <row r="71" spans="1:8">
      <c r="A71" s="13">
        <v>1</v>
      </c>
      <c r="B71" s="14">
        <f>500+20*A71</f>
        <v>520</v>
      </c>
      <c r="C71" s="14">
        <f>250+40*A71</f>
        <v>290</v>
      </c>
      <c r="D71" s="14">
        <f>70*A71</f>
        <v>70</v>
      </c>
      <c r="E71" s="5" t="str">
        <f>IF(G71=TRUE,"A",IF(H71=TRUE,"B","C"))</f>
        <v>C</v>
      </c>
      <c r="G71" s="1" t="b">
        <f>AND(B71&lt;C71,C71&lt;D71)</f>
        <v>0</v>
      </c>
      <c r="H71" s="1" t="b">
        <f>AND(C71&lt;B71,C71&lt;D71)</f>
        <v>0</v>
      </c>
    </row>
    <row r="72" spans="1:8">
      <c r="A72" s="3">
        <f>A71+1</f>
        <v>2</v>
      </c>
      <c r="B72" s="14">
        <f t="shared" ref="B72:B91" si="16">500+20*A72</f>
        <v>540</v>
      </c>
      <c r="C72" s="14">
        <f t="shared" ref="C72:C91" si="17">250+40*A72</f>
        <v>330</v>
      </c>
      <c r="D72" s="14">
        <f t="shared" ref="D72:D91" si="18">70*A72</f>
        <v>140</v>
      </c>
      <c r="E72" s="5" t="str">
        <f t="shared" ref="E72:E91" si="19">IF(G72=TRUE,"A",IF(H72=TRUE,"B","C"))</f>
        <v>C</v>
      </c>
      <c r="G72" s="1" t="b">
        <f t="shared" ref="G72:G91" si="20">AND(B72&lt;C72,C72&lt;D72)</f>
        <v>0</v>
      </c>
      <c r="H72" s="1" t="b">
        <f t="shared" ref="H72:H91" si="21">AND(C72&lt;B72,C72&lt;D72)</f>
        <v>0</v>
      </c>
    </row>
    <row r="73" spans="1:8">
      <c r="A73" s="3">
        <f t="shared" ref="A73:A91" si="22">A72+1</f>
        <v>3</v>
      </c>
      <c r="B73" s="14">
        <f t="shared" si="16"/>
        <v>560</v>
      </c>
      <c r="C73" s="14">
        <f t="shared" si="17"/>
        <v>370</v>
      </c>
      <c r="D73" s="14">
        <f t="shared" si="18"/>
        <v>210</v>
      </c>
      <c r="E73" s="5" t="str">
        <f t="shared" si="19"/>
        <v>C</v>
      </c>
      <c r="G73" s="1" t="b">
        <f t="shared" si="20"/>
        <v>0</v>
      </c>
      <c r="H73" s="1" t="b">
        <f t="shared" si="21"/>
        <v>0</v>
      </c>
    </row>
    <row r="74" spans="1:8">
      <c r="A74" s="3">
        <f t="shared" si="22"/>
        <v>4</v>
      </c>
      <c r="B74" s="14">
        <f t="shared" si="16"/>
        <v>580</v>
      </c>
      <c r="C74" s="14">
        <f t="shared" si="17"/>
        <v>410</v>
      </c>
      <c r="D74" s="14">
        <f t="shared" si="18"/>
        <v>280</v>
      </c>
      <c r="E74" s="5" t="str">
        <f t="shared" si="19"/>
        <v>C</v>
      </c>
      <c r="G74" s="1" t="b">
        <f t="shared" si="20"/>
        <v>0</v>
      </c>
      <c r="H74" s="1" t="b">
        <f t="shared" si="21"/>
        <v>0</v>
      </c>
    </row>
    <row r="75" spans="1:8">
      <c r="A75" s="3">
        <f t="shared" si="22"/>
        <v>5</v>
      </c>
      <c r="B75" s="14">
        <f t="shared" si="16"/>
        <v>600</v>
      </c>
      <c r="C75" s="14">
        <f t="shared" si="17"/>
        <v>450</v>
      </c>
      <c r="D75" s="14">
        <f t="shared" si="18"/>
        <v>350</v>
      </c>
      <c r="E75" s="5" t="str">
        <f t="shared" si="19"/>
        <v>C</v>
      </c>
      <c r="G75" s="1" t="b">
        <f t="shared" si="20"/>
        <v>0</v>
      </c>
      <c r="H75" s="1" t="b">
        <f t="shared" si="21"/>
        <v>0</v>
      </c>
    </row>
    <row r="76" spans="1:8">
      <c r="A76" s="3">
        <f t="shared" si="22"/>
        <v>6</v>
      </c>
      <c r="B76" s="14">
        <f t="shared" si="16"/>
        <v>620</v>
      </c>
      <c r="C76" s="14">
        <f t="shared" si="17"/>
        <v>490</v>
      </c>
      <c r="D76" s="14">
        <f t="shared" si="18"/>
        <v>420</v>
      </c>
      <c r="E76" s="5" t="str">
        <f t="shared" si="19"/>
        <v>C</v>
      </c>
      <c r="G76" s="1" t="b">
        <f t="shared" si="20"/>
        <v>0</v>
      </c>
      <c r="H76" s="1" t="b">
        <f t="shared" si="21"/>
        <v>0</v>
      </c>
    </row>
    <row r="77" spans="1:8">
      <c r="A77" s="3">
        <f t="shared" si="22"/>
        <v>7</v>
      </c>
      <c r="B77" s="14">
        <f t="shared" si="16"/>
        <v>640</v>
      </c>
      <c r="C77" s="14">
        <f t="shared" si="17"/>
        <v>530</v>
      </c>
      <c r="D77" s="14">
        <f t="shared" si="18"/>
        <v>490</v>
      </c>
      <c r="E77" s="5" t="str">
        <f t="shared" si="19"/>
        <v>C</v>
      </c>
      <c r="G77" s="1" t="b">
        <f t="shared" si="20"/>
        <v>0</v>
      </c>
      <c r="H77" s="1" t="b">
        <f t="shared" si="21"/>
        <v>0</v>
      </c>
    </row>
    <row r="78" spans="1:8">
      <c r="A78" s="3">
        <f t="shared" si="22"/>
        <v>8</v>
      </c>
      <c r="B78" s="14">
        <f t="shared" si="16"/>
        <v>660</v>
      </c>
      <c r="C78" s="14">
        <f t="shared" si="17"/>
        <v>570</v>
      </c>
      <c r="D78" s="14">
        <f t="shared" si="18"/>
        <v>560</v>
      </c>
      <c r="E78" s="5" t="str">
        <f t="shared" si="19"/>
        <v>C</v>
      </c>
      <c r="G78" s="1" t="b">
        <f t="shared" si="20"/>
        <v>0</v>
      </c>
      <c r="H78" s="1" t="b">
        <f t="shared" si="21"/>
        <v>0</v>
      </c>
    </row>
    <row r="79" spans="1:8">
      <c r="A79" s="3">
        <f t="shared" si="22"/>
        <v>9</v>
      </c>
      <c r="B79" s="14">
        <f t="shared" si="16"/>
        <v>680</v>
      </c>
      <c r="C79" s="14">
        <f t="shared" si="17"/>
        <v>610</v>
      </c>
      <c r="D79" s="14">
        <f t="shared" si="18"/>
        <v>630</v>
      </c>
      <c r="E79" s="5" t="str">
        <f t="shared" si="19"/>
        <v>B</v>
      </c>
      <c r="G79" s="1" t="b">
        <f t="shared" si="20"/>
        <v>0</v>
      </c>
      <c r="H79" s="1" t="b">
        <f t="shared" si="21"/>
        <v>1</v>
      </c>
    </row>
    <row r="80" spans="1:8">
      <c r="A80" s="3">
        <f t="shared" si="22"/>
        <v>10</v>
      </c>
      <c r="B80" s="14">
        <f t="shared" si="16"/>
        <v>700</v>
      </c>
      <c r="C80" s="14">
        <f t="shared" si="17"/>
        <v>650</v>
      </c>
      <c r="D80" s="14">
        <f t="shared" si="18"/>
        <v>700</v>
      </c>
      <c r="E80" s="5" t="str">
        <f t="shared" si="19"/>
        <v>B</v>
      </c>
      <c r="G80" s="1" t="b">
        <f t="shared" si="20"/>
        <v>0</v>
      </c>
      <c r="H80" s="1" t="b">
        <f t="shared" si="21"/>
        <v>1</v>
      </c>
    </row>
    <row r="81" spans="1:8">
      <c r="A81" s="3">
        <f t="shared" si="22"/>
        <v>11</v>
      </c>
      <c r="B81" s="14">
        <f t="shared" si="16"/>
        <v>720</v>
      </c>
      <c r="C81" s="14">
        <f t="shared" si="17"/>
        <v>690</v>
      </c>
      <c r="D81" s="14">
        <f t="shared" si="18"/>
        <v>770</v>
      </c>
      <c r="E81" s="5" t="str">
        <f t="shared" si="19"/>
        <v>B</v>
      </c>
      <c r="G81" s="1" t="b">
        <f t="shared" si="20"/>
        <v>0</v>
      </c>
      <c r="H81" s="1" t="b">
        <f t="shared" si="21"/>
        <v>1</v>
      </c>
    </row>
    <row r="82" spans="1:8">
      <c r="A82" s="3">
        <f t="shared" si="22"/>
        <v>12</v>
      </c>
      <c r="B82" s="14">
        <f t="shared" si="16"/>
        <v>740</v>
      </c>
      <c r="C82" s="14">
        <f t="shared" si="17"/>
        <v>730</v>
      </c>
      <c r="D82" s="14">
        <f t="shared" si="18"/>
        <v>840</v>
      </c>
      <c r="E82" s="5" t="str">
        <f t="shared" si="19"/>
        <v>B</v>
      </c>
      <c r="G82" s="1" t="b">
        <f t="shared" si="20"/>
        <v>0</v>
      </c>
      <c r="H82" s="1" t="b">
        <f t="shared" si="21"/>
        <v>1</v>
      </c>
    </row>
    <row r="83" spans="1:8">
      <c r="A83" s="3">
        <f t="shared" si="22"/>
        <v>13</v>
      </c>
      <c r="B83" s="14">
        <f t="shared" si="16"/>
        <v>760</v>
      </c>
      <c r="C83" s="14">
        <f t="shared" si="17"/>
        <v>770</v>
      </c>
      <c r="D83" s="14">
        <f t="shared" si="18"/>
        <v>910</v>
      </c>
      <c r="E83" s="5" t="str">
        <f t="shared" si="19"/>
        <v>A</v>
      </c>
      <c r="G83" s="1" t="b">
        <f t="shared" si="20"/>
        <v>1</v>
      </c>
      <c r="H83" s="1" t="b">
        <f t="shared" si="21"/>
        <v>0</v>
      </c>
    </row>
    <row r="84" spans="1:8">
      <c r="A84" s="3">
        <f t="shared" si="22"/>
        <v>14</v>
      </c>
      <c r="B84" s="14">
        <f t="shared" si="16"/>
        <v>780</v>
      </c>
      <c r="C84" s="14">
        <f t="shared" si="17"/>
        <v>810</v>
      </c>
      <c r="D84" s="14">
        <f t="shared" si="18"/>
        <v>980</v>
      </c>
      <c r="E84" s="5" t="str">
        <f t="shared" si="19"/>
        <v>A</v>
      </c>
      <c r="G84" s="1" t="b">
        <f t="shared" si="20"/>
        <v>1</v>
      </c>
      <c r="H84" s="1" t="b">
        <f t="shared" si="21"/>
        <v>0</v>
      </c>
    </row>
    <row r="85" spans="1:8">
      <c r="A85" s="3">
        <f t="shared" si="22"/>
        <v>15</v>
      </c>
      <c r="B85" s="14">
        <f t="shared" si="16"/>
        <v>800</v>
      </c>
      <c r="C85" s="14">
        <f t="shared" si="17"/>
        <v>850</v>
      </c>
      <c r="D85" s="14">
        <f t="shared" si="18"/>
        <v>1050</v>
      </c>
      <c r="E85" s="5" t="str">
        <f t="shared" si="19"/>
        <v>A</v>
      </c>
      <c r="G85" s="1" t="b">
        <f t="shared" si="20"/>
        <v>1</v>
      </c>
      <c r="H85" s="1" t="b">
        <f t="shared" si="21"/>
        <v>0</v>
      </c>
    </row>
    <row r="86" spans="1:8">
      <c r="A86" s="3">
        <f t="shared" si="22"/>
        <v>16</v>
      </c>
      <c r="B86" s="14">
        <f t="shared" si="16"/>
        <v>820</v>
      </c>
      <c r="C86" s="14">
        <f t="shared" si="17"/>
        <v>890</v>
      </c>
      <c r="D86" s="14">
        <f t="shared" si="18"/>
        <v>1120</v>
      </c>
      <c r="E86" s="5" t="str">
        <f t="shared" si="19"/>
        <v>A</v>
      </c>
      <c r="G86" s="1" t="b">
        <f t="shared" si="20"/>
        <v>1</v>
      </c>
      <c r="H86" s="1" t="b">
        <f t="shared" si="21"/>
        <v>0</v>
      </c>
    </row>
    <row r="87" spans="1:8">
      <c r="A87" s="3">
        <f t="shared" si="22"/>
        <v>17</v>
      </c>
      <c r="B87" s="14">
        <f t="shared" si="16"/>
        <v>840</v>
      </c>
      <c r="C87" s="14">
        <f t="shared" si="17"/>
        <v>930</v>
      </c>
      <c r="D87" s="14">
        <f t="shared" si="18"/>
        <v>1190</v>
      </c>
      <c r="E87" s="5" t="str">
        <f t="shared" si="19"/>
        <v>A</v>
      </c>
      <c r="G87" s="1" t="b">
        <f t="shared" si="20"/>
        <v>1</v>
      </c>
      <c r="H87" s="1" t="b">
        <f t="shared" si="21"/>
        <v>0</v>
      </c>
    </row>
    <row r="88" spans="1:8">
      <c r="A88" s="3">
        <f t="shared" si="22"/>
        <v>18</v>
      </c>
      <c r="B88" s="14">
        <f t="shared" si="16"/>
        <v>860</v>
      </c>
      <c r="C88" s="14">
        <f t="shared" si="17"/>
        <v>970</v>
      </c>
      <c r="D88" s="14">
        <f t="shared" si="18"/>
        <v>1260</v>
      </c>
      <c r="E88" s="5" t="str">
        <f t="shared" si="19"/>
        <v>A</v>
      </c>
      <c r="G88" s="1" t="b">
        <f t="shared" si="20"/>
        <v>1</v>
      </c>
      <c r="H88" s="1" t="b">
        <f t="shared" si="21"/>
        <v>0</v>
      </c>
    </row>
    <row r="89" spans="1:8">
      <c r="A89" s="3">
        <f t="shared" si="22"/>
        <v>19</v>
      </c>
      <c r="B89" s="14">
        <f t="shared" si="16"/>
        <v>880</v>
      </c>
      <c r="C89" s="14">
        <f t="shared" si="17"/>
        <v>1010</v>
      </c>
      <c r="D89" s="14">
        <f t="shared" si="18"/>
        <v>1330</v>
      </c>
      <c r="E89" s="5" t="str">
        <f t="shared" si="19"/>
        <v>A</v>
      </c>
      <c r="G89" s="1" t="b">
        <f t="shared" si="20"/>
        <v>1</v>
      </c>
      <c r="H89" s="1" t="b">
        <f t="shared" si="21"/>
        <v>0</v>
      </c>
    </row>
    <row r="90" spans="1:8">
      <c r="A90" s="3">
        <f t="shared" si="22"/>
        <v>20</v>
      </c>
      <c r="B90" s="14">
        <f t="shared" si="16"/>
        <v>900</v>
      </c>
      <c r="C90" s="14">
        <f t="shared" si="17"/>
        <v>1050</v>
      </c>
      <c r="D90" s="14">
        <f t="shared" si="18"/>
        <v>1400</v>
      </c>
      <c r="E90" s="5" t="str">
        <f t="shared" si="19"/>
        <v>A</v>
      </c>
      <c r="G90" s="1" t="b">
        <f t="shared" si="20"/>
        <v>1</v>
      </c>
      <c r="H90" s="1" t="b">
        <f t="shared" si="21"/>
        <v>0</v>
      </c>
    </row>
    <row r="91" spans="1:8">
      <c r="A91" s="3">
        <f t="shared" si="22"/>
        <v>21</v>
      </c>
      <c r="B91" s="14">
        <f t="shared" si="16"/>
        <v>920</v>
      </c>
      <c r="C91" s="14">
        <f t="shared" si="17"/>
        <v>1090</v>
      </c>
      <c r="D91" s="14">
        <f t="shared" si="18"/>
        <v>1470</v>
      </c>
      <c r="E91" s="5" t="str">
        <f t="shared" si="19"/>
        <v>A</v>
      </c>
      <c r="G91" s="1" t="b">
        <f t="shared" si="20"/>
        <v>1</v>
      </c>
      <c r="H91" s="1" t="b">
        <f t="shared" si="21"/>
        <v>0</v>
      </c>
    </row>
    <row r="108" spans="1:3">
      <c r="A108" s="3" t="s">
        <v>51</v>
      </c>
    </row>
    <row r="109" spans="1:3">
      <c r="A109" s="3">
        <v>18</v>
      </c>
    </row>
    <row r="110" spans="1:3" ht="9.75" customHeight="1"/>
    <row r="111" spans="1:3">
      <c r="A111" s="3" t="s">
        <v>52</v>
      </c>
      <c r="B111" s="3" t="s">
        <v>53</v>
      </c>
      <c r="C111" s="3" t="s">
        <v>54</v>
      </c>
    </row>
    <row r="112" spans="1:3">
      <c r="A112" s="3">
        <f ca="1">RANDBETWEEN(1,90)</f>
        <v>30</v>
      </c>
      <c r="B112" s="3">
        <f t="shared" ref="B112:C112" ca="1" si="23">RANDBETWEEN(1,90)</f>
        <v>55</v>
      </c>
      <c r="C112" s="3">
        <f t="shared" ca="1" si="23"/>
        <v>23</v>
      </c>
    </row>
    <row r="113" spans="1:3" ht="8.25" customHeight="1"/>
    <row r="114" spans="1:3">
      <c r="A114" s="1" t="s">
        <v>49</v>
      </c>
    </row>
    <row r="115" spans="1:3">
      <c r="A115" s="1" t="str">
        <f ca="1">IF(OR(A109=A112,A109=B112,A109=C112)=TRUE,"TOMBOLA!","HAI PERSO")</f>
        <v>HAI PERSO</v>
      </c>
    </row>
    <row r="118" spans="1:3">
      <c r="A118" s="19" t="s">
        <v>58</v>
      </c>
      <c r="B118" s="19" t="s">
        <v>59</v>
      </c>
      <c r="C118" s="19" t="s">
        <v>60</v>
      </c>
    </row>
    <row r="119" spans="1:3">
      <c r="A119" s="18" t="s">
        <v>61</v>
      </c>
      <c r="B119" s="18" t="str">
        <f>IF(OR(A119="GENNAIO",A119="FEBBRAIO",A119="MARZO")=TRUE,"INVERNO",IF(OR(A119="APRILE",A119="MAGGIO",A119="GIUGNO")=TRUE,"PRIMAVERA",IF(OR(A119="LUGLIO",A119="AGOSTO",A119="SETTEMBRE")=TRUE,"ESTATE","AUTUNNO")))</f>
        <v>INVERNO</v>
      </c>
      <c r="C119" s="20">
        <f ca="1">IF(B119="INVERNO",RANDBETWEEN(0,5),IF(B119="PRIMAVERA",RANDBETWEEN(8,15),IF(B119="ESTATE",RANDBETWEEN(21,28),RANDBETWEEN(12,17))))</f>
        <v>1</v>
      </c>
    </row>
  </sheetData>
  <mergeCells count="1">
    <mergeCell ref="A2:B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ITGS "C. Morigia" &amp; ITAS "L. Perdisa"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afrisenda</dc:creator>
  <cp:lastModifiedBy>afrisenda</cp:lastModifiedBy>
  <dcterms:created xsi:type="dcterms:W3CDTF">2015-01-20T10:56:07Z</dcterms:created>
  <dcterms:modified xsi:type="dcterms:W3CDTF">2015-03-17T12:43:28Z</dcterms:modified>
</cp:coreProperties>
</file>